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customXml/itemProps3.xml" ContentType="application/vnd.openxmlformats-officedocument.customXmlProperties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xl/charts/style6.xml" ContentType="application/vnd.ms-office.chartstyle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olors9.xml" ContentType="application/vnd.ms-office.chartcolorstyle+xml"/>
  <Override PartName="/xl/charts/style2.xml" ContentType="application/vnd.ms-office.chartstyle+xml"/>
  <Override PartName="/xl/charts/style14.xml" ContentType="application/vnd.ms-office.chartstyle+xml"/>
  <Override PartName="/xl/charts/colors13.xml" ContentType="application/vnd.ms-office.chartcolorsty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charts/colors12.xml" ContentType="application/vnd.ms-office.chartcolorstyle+xml"/>
  <Override PartName="/xl/charts/style12.xml" ContentType="application/vnd.ms-office.chartstyle+xml"/>
  <Override PartName="/xl/charts/style13.xml" ContentType="application/vnd.ms-office.chartstyle+xml"/>
  <Override PartName="/xl/charts/colors11.xml" ContentType="application/vnd.ms-office.chartcolorstyl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charts/style11.xml" ContentType="application/vnd.ms-office.chartstyle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customXml/itemProps2.xml" ContentType="application/vnd.openxmlformats-officedocument.customXmlProperties+xml"/>
  <Override PartName="/xl/charts/style9.xml" ContentType="application/vnd.ms-office.chartsty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5.xml" ContentType="application/vnd.ms-office.chart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15576" windowHeight="12456" firstSheet="1" activeTab="7"/>
  </bookViews>
  <sheets>
    <sheet name="Graph 1" sheetId="5" r:id="rId1"/>
    <sheet name="Graph 2" sheetId="6" r:id="rId2"/>
    <sheet name="Graph 3" sheetId="2" r:id="rId3"/>
    <sheet name="Graph 4" sheetId="7" r:id="rId4"/>
    <sheet name="Graph 5" sheetId="8" r:id="rId5"/>
    <sheet name="Graph 6" sheetId="4" r:id="rId6"/>
    <sheet name="Graph 7" sheetId="9" r:id="rId7"/>
    <sheet name="Raw Data (for Graph 3-5)" sheetId="1" r:id="rId8"/>
  </sheets>
  <calcPr calcId="125725"/>
</workbook>
</file>

<file path=xl/calcChain.xml><?xml version="1.0" encoding="utf-8"?>
<calcChain xmlns="http://schemas.openxmlformats.org/spreadsheetml/2006/main">
  <c r="J35" i="1"/>
  <c r="I35"/>
  <c r="H35"/>
  <c r="D37" l="1"/>
  <c r="E37"/>
  <c r="H37"/>
  <c r="I37"/>
  <c r="J37"/>
  <c r="C37"/>
  <c r="H36" l="1"/>
  <c r="H38" s="1"/>
  <c r="I36"/>
  <c r="I38" s="1"/>
  <c r="J36"/>
  <c r="J38" s="1"/>
  <c r="D36"/>
  <c r="D38" s="1"/>
  <c r="E36"/>
  <c r="E38" s="1"/>
  <c r="C36"/>
  <c r="C38" s="1"/>
  <c r="D35"/>
  <c r="E35"/>
  <c r="C35"/>
</calcChain>
</file>

<file path=xl/sharedStrings.xml><?xml version="1.0" encoding="utf-8"?>
<sst xmlns="http://schemas.openxmlformats.org/spreadsheetml/2006/main" count="138" uniqueCount="67">
  <si>
    <t>Open TLIF</t>
  </si>
  <si>
    <t>MIS TLIF</t>
  </si>
  <si>
    <t>segment</t>
  </si>
  <si>
    <t>L1/2</t>
  </si>
  <si>
    <t>L2/3</t>
  </si>
  <si>
    <t>L3/4</t>
  </si>
  <si>
    <t>L4/5</t>
  </si>
  <si>
    <t>L5/S1</t>
  </si>
  <si>
    <t>TLIF</t>
  </si>
  <si>
    <t>DKK TLIF</t>
  </si>
  <si>
    <t>LS TLIF</t>
  </si>
  <si>
    <t>DKK MIS TLIF</t>
  </si>
  <si>
    <t>LS MIS TLIF</t>
  </si>
  <si>
    <t>count</t>
  </si>
  <si>
    <t>SEM</t>
  </si>
  <si>
    <t>sd</t>
  </si>
  <si>
    <t>Far lateral herniation</t>
  </si>
  <si>
    <t>Spondylolisthesis</t>
  </si>
  <si>
    <t>Graph 1 - Operative indications</t>
  </si>
  <si>
    <t>Number of segments</t>
  </si>
  <si>
    <t>Graph 2 - Set-out quantity of operated segments</t>
  </si>
  <si>
    <t>time [min]</t>
  </si>
  <si>
    <t>dose [mgy]</t>
  </si>
  <si>
    <t>2 segments</t>
  </si>
  <si>
    <t>3 segments</t>
  </si>
  <si>
    <t>average</t>
  </si>
  <si>
    <t>blood loss [ml]</t>
  </si>
  <si>
    <t>1 year</t>
  </si>
  <si>
    <t>2 years</t>
  </si>
  <si>
    <t>Graph 6 - ODI</t>
  </si>
  <si>
    <t>Graph 7 - VAS</t>
  </si>
  <si>
    <t>Graf 1 - Indikácie k operácii</t>
  </si>
  <si>
    <t>Spondylolistéza</t>
  </si>
  <si>
    <t>Laterálna hernia</t>
  </si>
  <si>
    <t>Graf 2 - Zobrazenie podielu operovaných segmentov</t>
  </si>
  <si>
    <t>Otvorená TLIF</t>
  </si>
  <si>
    <t>Počet segmentov</t>
  </si>
  <si>
    <t>%</t>
  </si>
  <si>
    <t>Graf 3 - Rozdiel v trvaní zákroku</t>
  </si>
  <si>
    <t>Graph 3 - Difference in time required for the procedure</t>
  </si>
  <si>
    <t>Graph 4 - Difference in peroperative blood loss</t>
  </si>
  <si>
    <t>Graf 4 - Rozdiel v strate krvi počas operácie</t>
  </si>
  <si>
    <t>Graph 5 - Difference in peroperative radiation dose</t>
  </si>
  <si>
    <t>Graf 5 - Rozdiel v radiačnej dávke počas operácie</t>
  </si>
  <si>
    <t>ODI</t>
  </si>
  <si>
    <t>2 roky</t>
  </si>
  <si>
    <t>6 mesiacov</t>
  </si>
  <si>
    <t>Graf 6 - ODI</t>
  </si>
  <si>
    <t>6 months</t>
  </si>
  <si>
    <t>1 rok</t>
  </si>
  <si>
    <t>Graf 7 - VAS</t>
  </si>
  <si>
    <t>VAS</t>
  </si>
  <si>
    <t>Chondróza s foraminostenózou</t>
  </si>
  <si>
    <t>Chondrosis with foraminal stenosis</t>
  </si>
  <si>
    <t>Pre-operative</t>
  </si>
  <si>
    <t>Predoperačne</t>
  </si>
  <si>
    <t>6 týždňov</t>
  </si>
  <si>
    <t>6 weeks</t>
  </si>
  <si>
    <t>Lower limbs TLIF</t>
  </si>
  <si>
    <t>Lower limbs MIS TLIF</t>
  </si>
  <si>
    <t>Median time [min]</t>
  </si>
  <si>
    <r>
      <t xml:space="preserve">Median čas </t>
    </r>
    <r>
      <rPr>
        <sz val="11"/>
        <color theme="1"/>
        <rFont val="Calibri"/>
        <family val="2"/>
        <charset val="238"/>
      </rPr>
      <t>[</t>
    </r>
    <r>
      <rPr>
        <sz val="11"/>
        <color theme="1"/>
        <rFont val="Calibri"/>
        <family val="2"/>
        <charset val="238"/>
        <scheme val="minor"/>
      </rPr>
      <t>min</t>
    </r>
    <r>
      <rPr>
        <sz val="11"/>
        <color theme="1"/>
        <rFont val="Calibri"/>
        <family val="2"/>
        <charset val="238"/>
      </rPr>
      <t>]</t>
    </r>
  </si>
  <si>
    <t xml:space="preserve"> strata krvi [ml] median</t>
  </si>
  <si>
    <t xml:space="preserve"> blood loss [ml] median</t>
  </si>
  <si>
    <t xml:space="preserve"> radiačná dávka [mgy] median</t>
  </si>
  <si>
    <t xml:space="preserve"> radiation dose [mgy] median</t>
  </si>
  <si>
    <t>median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</si>
</sst>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0" fontId="0" fillId="0" borderId="0" xfId="0" applyNumberFormat="1"/>
    <xf numFmtId="9" fontId="0" fillId="0" borderId="0" xfId="0" applyNumberFormat="1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2" fontId="0" fillId="0" borderId="0" xfId="0" applyNumberFormat="1"/>
    <xf numFmtId="10" fontId="0" fillId="0" borderId="1" xfId="0" applyNumberFormat="1" applyBorder="1"/>
    <xf numFmtId="9" fontId="0" fillId="0" borderId="1" xfId="0" applyNumberFormat="1" applyBorder="1"/>
    <xf numFmtId="0" fontId="0" fillId="0" borderId="0" xfId="0" applyBorder="1"/>
    <xf numFmtId="1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'Graph 1'!$H$4</c:f>
              <c:strCache>
                <c:ptCount val="1"/>
                <c:pt idx="0">
                  <c:v>TLIF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1'!$G$5:$G$7</c:f>
              <c:strCache>
                <c:ptCount val="3"/>
                <c:pt idx="0">
                  <c:v>Spondylolisthesis</c:v>
                </c:pt>
                <c:pt idx="1">
                  <c:v>Chondrosis with foraminal stenosis</c:v>
                </c:pt>
                <c:pt idx="2">
                  <c:v>Far lateral herniation</c:v>
                </c:pt>
              </c:strCache>
            </c:strRef>
          </c:cat>
          <c:val>
            <c:numRef>
              <c:f>'Graph 1'!$H$5:$H$7</c:f>
              <c:numCache>
                <c:formatCode>General</c:formatCode>
                <c:ptCount val="3"/>
                <c:pt idx="0">
                  <c:v>4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0F-4C06-9F4A-3C4D1A73EC55}"/>
            </c:ext>
          </c:extLst>
        </c:ser>
        <c:ser>
          <c:idx val="1"/>
          <c:order val="1"/>
          <c:tx>
            <c:strRef>
              <c:f>'Graph 1'!$I$4</c:f>
              <c:strCache>
                <c:ptCount val="1"/>
                <c:pt idx="0">
                  <c:v>MIS TLIF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'Graph 1'!$G$5:$G$7</c:f>
              <c:strCache>
                <c:ptCount val="3"/>
                <c:pt idx="0">
                  <c:v>Spondylolisthesis</c:v>
                </c:pt>
                <c:pt idx="1">
                  <c:v>Chondrosis with foraminal stenosis</c:v>
                </c:pt>
                <c:pt idx="2">
                  <c:v>Far lateral herniation</c:v>
                </c:pt>
              </c:strCache>
            </c:strRef>
          </c:cat>
          <c:val>
            <c:numRef>
              <c:f>'Graph 1'!$I$5:$I$7</c:f>
              <c:numCache>
                <c:formatCode>General</c:formatCode>
                <c:ptCount val="3"/>
                <c:pt idx="0">
                  <c:v>14</c:v>
                </c:pt>
                <c:pt idx="1">
                  <c:v>9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0F-4C06-9F4A-3C4D1A73EC55}"/>
            </c:ext>
          </c:extLst>
        </c:ser>
        <c:dLbls/>
        <c:gapWidth val="219"/>
        <c:overlap val="-27"/>
        <c:axId val="103522304"/>
        <c:axId val="103523840"/>
      </c:barChart>
      <c:catAx>
        <c:axId val="103522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3523840"/>
        <c:crosses val="autoZero"/>
        <c:auto val="1"/>
        <c:lblAlgn val="ctr"/>
        <c:lblOffset val="100"/>
      </c:catAx>
      <c:valAx>
        <c:axId val="103523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Number of patients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35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5'!$F$4:$F$5</c:f>
              <c:strCache>
                <c:ptCount val="2"/>
                <c:pt idx="0">
                  <c:v>TLIF</c:v>
                </c:pt>
                <c:pt idx="1">
                  <c:v>MIS TLIF</c:v>
                </c:pt>
              </c:strCache>
            </c:strRef>
          </c:cat>
          <c:val>
            <c:numRef>
              <c:f>'Graph 5'!$G$4:$G$5</c:f>
              <c:numCache>
                <c:formatCode>0.00</c:formatCode>
                <c:ptCount val="2"/>
                <c:pt idx="0">
                  <c:v>18.739999999999998</c:v>
                </c:pt>
                <c:pt idx="1">
                  <c:v>13.5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2-4DA1-9225-ADB0FBD194BD}"/>
            </c:ext>
          </c:extLst>
        </c:ser>
        <c:dLbls/>
        <c:gapWidth val="219"/>
        <c:overlap val="-27"/>
        <c:axId val="107353984"/>
        <c:axId val="107355520"/>
      </c:barChart>
      <c:catAx>
        <c:axId val="1073539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355520"/>
        <c:crosses val="autoZero"/>
        <c:auto val="1"/>
        <c:lblAlgn val="ctr"/>
        <c:lblOffset val="100"/>
      </c:catAx>
      <c:valAx>
        <c:axId val="107355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radiačná dávka[mGy]median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35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lineChart>
        <c:grouping val="standard"/>
        <c:ser>
          <c:idx val="0"/>
          <c:order val="0"/>
          <c:tx>
            <c:strRef>
              <c:f>'Graph 6'!$J$6</c:f>
              <c:strCache>
                <c:ptCount val="1"/>
                <c:pt idx="0">
                  <c:v>TLIF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 6'!$K$5:$O$5</c:f>
              <c:strCache>
                <c:ptCount val="5"/>
                <c:pt idx="0">
                  <c:v>Pre-operative</c:v>
                </c:pt>
                <c:pt idx="1">
                  <c:v>6 weeks</c:v>
                </c:pt>
                <c:pt idx="2">
                  <c:v>6 months</c:v>
                </c:pt>
                <c:pt idx="3">
                  <c:v>1 year</c:v>
                </c:pt>
                <c:pt idx="4">
                  <c:v>2 years</c:v>
                </c:pt>
              </c:strCache>
            </c:strRef>
          </c:cat>
          <c:val>
            <c:numRef>
              <c:f>'Graph 6'!$K$6:$O$6</c:f>
              <c:numCache>
                <c:formatCode>0.00%</c:formatCode>
                <c:ptCount val="5"/>
                <c:pt idx="0">
                  <c:v>0.6</c:v>
                </c:pt>
                <c:pt idx="1">
                  <c:v>0.54200000000000004</c:v>
                </c:pt>
                <c:pt idx="2">
                  <c:v>0.38600000000000001</c:v>
                </c:pt>
                <c:pt idx="3">
                  <c:v>0.30399999999999999</c:v>
                </c:pt>
                <c:pt idx="4">
                  <c:v>0.26800000000000002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09-45FE-8A69-489ED042D7F8}"/>
            </c:ext>
          </c:extLst>
        </c:ser>
        <c:ser>
          <c:idx val="1"/>
          <c:order val="1"/>
          <c:tx>
            <c:strRef>
              <c:f>'Graph 6'!$J$7</c:f>
              <c:strCache>
                <c:ptCount val="1"/>
                <c:pt idx="0">
                  <c:v>MIS TLIF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'Graph 6'!$K$5:$O$5</c:f>
              <c:strCache>
                <c:ptCount val="5"/>
                <c:pt idx="0">
                  <c:v>Pre-operative</c:v>
                </c:pt>
                <c:pt idx="1">
                  <c:v>6 weeks</c:v>
                </c:pt>
                <c:pt idx="2">
                  <c:v>6 months</c:v>
                </c:pt>
                <c:pt idx="3">
                  <c:v>1 year</c:v>
                </c:pt>
                <c:pt idx="4">
                  <c:v>2 years</c:v>
                </c:pt>
              </c:strCache>
            </c:strRef>
          </c:cat>
          <c:val>
            <c:numRef>
              <c:f>'Graph 6'!$K$7:$O$7</c:f>
              <c:numCache>
                <c:formatCode>0.00%</c:formatCode>
                <c:ptCount val="5"/>
                <c:pt idx="0">
                  <c:v>0.627</c:v>
                </c:pt>
                <c:pt idx="1">
                  <c:v>0.45300000000000001</c:v>
                </c:pt>
                <c:pt idx="2">
                  <c:v>0.34200000000000003</c:v>
                </c:pt>
                <c:pt idx="3">
                  <c:v>0.29099999999999998</c:v>
                </c:pt>
                <c:pt idx="4">
                  <c:v>0.26200000000000001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09-45FE-8A69-489ED042D7F8}"/>
            </c:ext>
          </c:extLst>
        </c:ser>
        <c:dLbls/>
        <c:marker val="1"/>
        <c:axId val="107263872"/>
        <c:axId val="107265408"/>
      </c:lineChart>
      <c:catAx>
        <c:axId val="107263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265408"/>
        <c:crosses val="autoZero"/>
        <c:auto val="1"/>
        <c:lblAlgn val="ctr"/>
        <c:lblOffset val="100"/>
      </c:catAx>
      <c:valAx>
        <c:axId val="1072654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ODI score [%]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26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lineChart>
        <c:grouping val="standard"/>
        <c:ser>
          <c:idx val="0"/>
          <c:order val="0"/>
          <c:tx>
            <c:strRef>
              <c:f>'Graph 6'!$A$6</c:f>
              <c:strCache>
                <c:ptCount val="1"/>
                <c:pt idx="0">
                  <c:v>TLIF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 6'!$B$5:$F$5</c:f>
              <c:strCache>
                <c:ptCount val="5"/>
                <c:pt idx="0">
                  <c:v>Predoperačne</c:v>
                </c:pt>
                <c:pt idx="1">
                  <c:v>6 týždňov</c:v>
                </c:pt>
                <c:pt idx="2">
                  <c:v>6 mesiacov</c:v>
                </c:pt>
                <c:pt idx="3">
                  <c:v>1 rok</c:v>
                </c:pt>
                <c:pt idx="4">
                  <c:v>2 roky</c:v>
                </c:pt>
              </c:strCache>
            </c:strRef>
          </c:cat>
          <c:val>
            <c:numRef>
              <c:f>'Graph 6'!$B$6:$F$6</c:f>
              <c:numCache>
                <c:formatCode>0.00%</c:formatCode>
                <c:ptCount val="5"/>
                <c:pt idx="0">
                  <c:v>0.6</c:v>
                </c:pt>
                <c:pt idx="1">
                  <c:v>0.54200000000000004</c:v>
                </c:pt>
                <c:pt idx="2">
                  <c:v>0.38600000000000001</c:v>
                </c:pt>
                <c:pt idx="3">
                  <c:v>0.30399999999999999</c:v>
                </c:pt>
                <c:pt idx="4">
                  <c:v>0.26800000000000002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DC-4A90-9CA5-0E8FED4D4176}"/>
            </c:ext>
          </c:extLst>
        </c:ser>
        <c:ser>
          <c:idx val="1"/>
          <c:order val="1"/>
          <c:tx>
            <c:strRef>
              <c:f>'Graph 6'!$A$7</c:f>
              <c:strCache>
                <c:ptCount val="1"/>
                <c:pt idx="0">
                  <c:v>MIS TLIF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'Graph 6'!$B$5:$F$5</c:f>
              <c:strCache>
                <c:ptCount val="5"/>
                <c:pt idx="0">
                  <c:v>Predoperačne</c:v>
                </c:pt>
                <c:pt idx="1">
                  <c:v>6 týždňov</c:v>
                </c:pt>
                <c:pt idx="2">
                  <c:v>6 mesiacov</c:v>
                </c:pt>
                <c:pt idx="3">
                  <c:v>1 rok</c:v>
                </c:pt>
                <c:pt idx="4">
                  <c:v>2 roky</c:v>
                </c:pt>
              </c:strCache>
            </c:strRef>
          </c:cat>
          <c:val>
            <c:numRef>
              <c:f>'Graph 6'!$B$7:$F$7</c:f>
              <c:numCache>
                <c:formatCode>0.00%</c:formatCode>
                <c:ptCount val="5"/>
                <c:pt idx="0">
                  <c:v>0.627</c:v>
                </c:pt>
                <c:pt idx="1">
                  <c:v>0.45300000000000001</c:v>
                </c:pt>
                <c:pt idx="2">
                  <c:v>0.34200000000000003</c:v>
                </c:pt>
                <c:pt idx="3">
                  <c:v>0.29099999999999998</c:v>
                </c:pt>
                <c:pt idx="4">
                  <c:v>0.26200000000000001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DC-4A90-9CA5-0E8FED4D4176}"/>
            </c:ext>
          </c:extLst>
        </c:ser>
        <c:dLbls/>
        <c:marker val="1"/>
        <c:axId val="107435904"/>
        <c:axId val="107437440"/>
      </c:lineChart>
      <c:catAx>
        <c:axId val="107435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437440"/>
        <c:crosses val="autoZero"/>
        <c:auto val="1"/>
        <c:lblAlgn val="ctr"/>
        <c:lblOffset val="100"/>
      </c:catAx>
      <c:valAx>
        <c:axId val="107437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ODI skóre [%]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43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lineChart>
        <c:grouping val="standard"/>
        <c:ser>
          <c:idx val="0"/>
          <c:order val="0"/>
          <c:tx>
            <c:strRef>
              <c:f>'Graph 7'!$A$4</c:f>
              <c:strCache>
                <c:ptCount val="1"/>
                <c:pt idx="0">
                  <c:v>DKK TLIF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 7'!$B$3:$F$3</c:f>
              <c:strCache>
                <c:ptCount val="5"/>
                <c:pt idx="0">
                  <c:v>Predoperačne</c:v>
                </c:pt>
                <c:pt idx="1">
                  <c:v>6 týždňov</c:v>
                </c:pt>
                <c:pt idx="2">
                  <c:v>6 mesiacov</c:v>
                </c:pt>
                <c:pt idx="3">
                  <c:v>1 rok</c:v>
                </c:pt>
                <c:pt idx="4">
                  <c:v>2 roky</c:v>
                </c:pt>
              </c:strCache>
            </c:strRef>
          </c:cat>
          <c:val>
            <c:numRef>
              <c:f>'Graph 7'!$B$4:$F$4</c:f>
              <c:numCache>
                <c:formatCode>General</c:formatCode>
                <c:ptCount val="5"/>
                <c:pt idx="0">
                  <c:v>7.4</c:v>
                </c:pt>
                <c:pt idx="1">
                  <c:v>6.2</c:v>
                </c:pt>
                <c:pt idx="2">
                  <c:v>5.0999999999999996</c:v>
                </c:pt>
                <c:pt idx="3">
                  <c:v>4.3</c:v>
                </c:pt>
                <c:pt idx="4">
                  <c:v>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55-4880-B308-F7DE18A21419}"/>
            </c:ext>
          </c:extLst>
        </c:ser>
        <c:ser>
          <c:idx val="1"/>
          <c:order val="1"/>
          <c:tx>
            <c:strRef>
              <c:f>'Graph 7'!$A$5</c:f>
              <c:strCache>
                <c:ptCount val="1"/>
                <c:pt idx="0">
                  <c:v>LS TLIF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'Graph 7'!$B$3:$F$3</c:f>
              <c:strCache>
                <c:ptCount val="5"/>
                <c:pt idx="0">
                  <c:v>Predoperačne</c:v>
                </c:pt>
                <c:pt idx="1">
                  <c:v>6 týždňov</c:v>
                </c:pt>
                <c:pt idx="2">
                  <c:v>6 mesiacov</c:v>
                </c:pt>
                <c:pt idx="3">
                  <c:v>1 rok</c:v>
                </c:pt>
                <c:pt idx="4">
                  <c:v>2 roky</c:v>
                </c:pt>
              </c:strCache>
            </c:strRef>
          </c:cat>
          <c:val>
            <c:numRef>
              <c:f>'Graph 7'!$B$5:$F$5</c:f>
              <c:numCache>
                <c:formatCode>General</c:formatCode>
                <c:ptCount val="5"/>
                <c:pt idx="0">
                  <c:v>7.8</c:v>
                </c:pt>
                <c:pt idx="1">
                  <c:v>5.7</c:v>
                </c:pt>
                <c:pt idx="2">
                  <c:v>4.8</c:v>
                </c:pt>
                <c:pt idx="3">
                  <c:v>4.0999999999999996</c:v>
                </c:pt>
                <c:pt idx="4">
                  <c:v>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55-4880-B308-F7DE18A21419}"/>
            </c:ext>
          </c:extLst>
        </c:ser>
        <c:ser>
          <c:idx val="2"/>
          <c:order val="2"/>
          <c:tx>
            <c:strRef>
              <c:f>'Graph 7'!$A$6</c:f>
              <c:strCache>
                <c:ptCount val="1"/>
                <c:pt idx="0">
                  <c:v>DKK MIS TLIF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 7'!$B$3:$F$3</c:f>
              <c:strCache>
                <c:ptCount val="5"/>
                <c:pt idx="0">
                  <c:v>Predoperačne</c:v>
                </c:pt>
                <c:pt idx="1">
                  <c:v>6 týždňov</c:v>
                </c:pt>
                <c:pt idx="2">
                  <c:v>6 mesiacov</c:v>
                </c:pt>
                <c:pt idx="3">
                  <c:v>1 rok</c:v>
                </c:pt>
                <c:pt idx="4">
                  <c:v>2 roky</c:v>
                </c:pt>
              </c:strCache>
            </c:strRef>
          </c:cat>
          <c:val>
            <c:numRef>
              <c:f>'Graph 7'!$B$6:$F$6</c:f>
              <c:numCache>
                <c:formatCode>General</c:formatCode>
                <c:ptCount val="5"/>
                <c:pt idx="0">
                  <c:v>7.5</c:v>
                </c:pt>
                <c:pt idx="1">
                  <c:v>5</c:v>
                </c:pt>
                <c:pt idx="2">
                  <c:v>4.4000000000000004</c:v>
                </c:pt>
                <c:pt idx="3">
                  <c:v>4</c:v>
                </c:pt>
                <c:pt idx="4">
                  <c:v>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55-4880-B308-F7DE18A21419}"/>
            </c:ext>
          </c:extLst>
        </c:ser>
        <c:ser>
          <c:idx val="3"/>
          <c:order val="3"/>
          <c:tx>
            <c:strRef>
              <c:f>'Graph 7'!$A$7</c:f>
              <c:strCache>
                <c:ptCount val="1"/>
                <c:pt idx="0">
                  <c:v>LS MIS TLIF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'Graph 7'!$B$3:$F$3</c:f>
              <c:strCache>
                <c:ptCount val="5"/>
                <c:pt idx="0">
                  <c:v>Predoperačne</c:v>
                </c:pt>
                <c:pt idx="1">
                  <c:v>6 týždňov</c:v>
                </c:pt>
                <c:pt idx="2">
                  <c:v>6 mesiacov</c:v>
                </c:pt>
                <c:pt idx="3">
                  <c:v>1 rok</c:v>
                </c:pt>
                <c:pt idx="4">
                  <c:v>2 roky</c:v>
                </c:pt>
              </c:strCache>
            </c:strRef>
          </c:cat>
          <c:val>
            <c:numRef>
              <c:f>'Graph 7'!$B$7:$F$7</c:f>
              <c:numCache>
                <c:formatCode>General</c:formatCode>
                <c:ptCount val="5"/>
                <c:pt idx="0">
                  <c:v>7.7</c:v>
                </c:pt>
                <c:pt idx="1">
                  <c:v>4.8</c:v>
                </c:pt>
                <c:pt idx="2">
                  <c:v>4.4000000000000004</c:v>
                </c:pt>
                <c:pt idx="3">
                  <c:v>3.7</c:v>
                </c:pt>
                <c:pt idx="4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55-4880-B308-F7DE18A21419}"/>
            </c:ext>
          </c:extLst>
        </c:ser>
        <c:dLbls/>
        <c:marker val="1"/>
        <c:axId val="107656704"/>
        <c:axId val="107658240"/>
      </c:lineChart>
      <c:catAx>
        <c:axId val="1076567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658240"/>
        <c:crosses val="autoZero"/>
        <c:auto val="1"/>
        <c:lblAlgn val="ctr"/>
        <c:lblOffset val="100"/>
      </c:catAx>
      <c:valAx>
        <c:axId val="107658240"/>
        <c:scaling>
          <c:orientation val="minMax"/>
          <c:min val="3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VAS skóre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6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lineChart>
        <c:grouping val="standard"/>
        <c:ser>
          <c:idx val="0"/>
          <c:order val="0"/>
          <c:tx>
            <c:strRef>
              <c:f>'Graph 7'!$I$4</c:f>
              <c:strCache>
                <c:ptCount val="1"/>
                <c:pt idx="0">
                  <c:v>Lower limbs TLIF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 7'!$J$3:$N$3</c:f>
              <c:strCache>
                <c:ptCount val="5"/>
                <c:pt idx="0">
                  <c:v>Pre-operative</c:v>
                </c:pt>
                <c:pt idx="1">
                  <c:v>6 weeks</c:v>
                </c:pt>
                <c:pt idx="2">
                  <c:v>6 months</c:v>
                </c:pt>
                <c:pt idx="3">
                  <c:v>1 year</c:v>
                </c:pt>
                <c:pt idx="4">
                  <c:v>2 years</c:v>
                </c:pt>
              </c:strCache>
            </c:strRef>
          </c:cat>
          <c:val>
            <c:numRef>
              <c:f>'Graph 7'!$J$4:$N$4</c:f>
              <c:numCache>
                <c:formatCode>General</c:formatCode>
                <c:ptCount val="5"/>
                <c:pt idx="0">
                  <c:v>7.4</c:v>
                </c:pt>
                <c:pt idx="1">
                  <c:v>6.2</c:v>
                </c:pt>
                <c:pt idx="2">
                  <c:v>5.0999999999999996</c:v>
                </c:pt>
                <c:pt idx="3">
                  <c:v>4.3</c:v>
                </c:pt>
                <c:pt idx="4">
                  <c:v>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CF-4CCD-AEA8-22059A3DD61E}"/>
            </c:ext>
          </c:extLst>
        </c:ser>
        <c:ser>
          <c:idx val="1"/>
          <c:order val="1"/>
          <c:tx>
            <c:strRef>
              <c:f>'Graph 7'!$I$5</c:f>
              <c:strCache>
                <c:ptCount val="1"/>
                <c:pt idx="0">
                  <c:v>LS TLIF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'Graph 7'!$J$3:$N$3</c:f>
              <c:strCache>
                <c:ptCount val="5"/>
                <c:pt idx="0">
                  <c:v>Pre-operative</c:v>
                </c:pt>
                <c:pt idx="1">
                  <c:v>6 weeks</c:v>
                </c:pt>
                <c:pt idx="2">
                  <c:v>6 months</c:v>
                </c:pt>
                <c:pt idx="3">
                  <c:v>1 year</c:v>
                </c:pt>
                <c:pt idx="4">
                  <c:v>2 years</c:v>
                </c:pt>
              </c:strCache>
            </c:strRef>
          </c:cat>
          <c:val>
            <c:numRef>
              <c:f>'Graph 7'!$J$5:$N$5</c:f>
              <c:numCache>
                <c:formatCode>General</c:formatCode>
                <c:ptCount val="5"/>
                <c:pt idx="0">
                  <c:v>7.8</c:v>
                </c:pt>
                <c:pt idx="1">
                  <c:v>5.7</c:v>
                </c:pt>
                <c:pt idx="2">
                  <c:v>4.8</c:v>
                </c:pt>
                <c:pt idx="3">
                  <c:v>4.0999999999999996</c:v>
                </c:pt>
                <c:pt idx="4">
                  <c:v>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CF-4CCD-AEA8-22059A3DD61E}"/>
            </c:ext>
          </c:extLst>
        </c:ser>
        <c:ser>
          <c:idx val="2"/>
          <c:order val="2"/>
          <c:tx>
            <c:strRef>
              <c:f>'Graph 7'!$I$6</c:f>
              <c:strCache>
                <c:ptCount val="1"/>
                <c:pt idx="0">
                  <c:v>Lower limbs MIS TLIF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 7'!$J$3:$N$3</c:f>
              <c:strCache>
                <c:ptCount val="5"/>
                <c:pt idx="0">
                  <c:v>Pre-operative</c:v>
                </c:pt>
                <c:pt idx="1">
                  <c:v>6 weeks</c:v>
                </c:pt>
                <c:pt idx="2">
                  <c:v>6 months</c:v>
                </c:pt>
                <c:pt idx="3">
                  <c:v>1 year</c:v>
                </c:pt>
                <c:pt idx="4">
                  <c:v>2 years</c:v>
                </c:pt>
              </c:strCache>
            </c:strRef>
          </c:cat>
          <c:val>
            <c:numRef>
              <c:f>'Graph 7'!$J$6:$N$6</c:f>
              <c:numCache>
                <c:formatCode>General</c:formatCode>
                <c:ptCount val="5"/>
                <c:pt idx="0">
                  <c:v>7.5</c:v>
                </c:pt>
                <c:pt idx="1">
                  <c:v>5</c:v>
                </c:pt>
                <c:pt idx="2">
                  <c:v>4.4000000000000004</c:v>
                </c:pt>
                <c:pt idx="3">
                  <c:v>4</c:v>
                </c:pt>
                <c:pt idx="4">
                  <c:v>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CF-4CCD-AEA8-22059A3DD61E}"/>
            </c:ext>
          </c:extLst>
        </c:ser>
        <c:ser>
          <c:idx val="3"/>
          <c:order val="3"/>
          <c:tx>
            <c:strRef>
              <c:f>'Graph 7'!$I$7</c:f>
              <c:strCache>
                <c:ptCount val="1"/>
                <c:pt idx="0">
                  <c:v>LS MIS TLIF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'Graph 7'!$J$3:$N$3</c:f>
              <c:strCache>
                <c:ptCount val="5"/>
                <c:pt idx="0">
                  <c:v>Pre-operative</c:v>
                </c:pt>
                <c:pt idx="1">
                  <c:v>6 weeks</c:v>
                </c:pt>
                <c:pt idx="2">
                  <c:v>6 months</c:v>
                </c:pt>
                <c:pt idx="3">
                  <c:v>1 year</c:v>
                </c:pt>
                <c:pt idx="4">
                  <c:v>2 years</c:v>
                </c:pt>
              </c:strCache>
            </c:strRef>
          </c:cat>
          <c:val>
            <c:numRef>
              <c:f>'Graph 7'!$J$7:$N$7</c:f>
              <c:numCache>
                <c:formatCode>General</c:formatCode>
                <c:ptCount val="5"/>
                <c:pt idx="0">
                  <c:v>7.7</c:v>
                </c:pt>
                <c:pt idx="1">
                  <c:v>4.8</c:v>
                </c:pt>
                <c:pt idx="2">
                  <c:v>4.4000000000000004</c:v>
                </c:pt>
                <c:pt idx="3">
                  <c:v>3.7</c:v>
                </c:pt>
                <c:pt idx="4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CF-4CCD-AEA8-22059A3DD61E}"/>
            </c:ext>
          </c:extLst>
        </c:ser>
        <c:dLbls/>
        <c:marker val="1"/>
        <c:axId val="107533056"/>
        <c:axId val="107534592"/>
      </c:lineChart>
      <c:catAx>
        <c:axId val="107533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534592"/>
        <c:crosses val="autoZero"/>
        <c:auto val="1"/>
        <c:lblAlgn val="ctr"/>
        <c:lblOffset val="100"/>
      </c:catAx>
      <c:valAx>
        <c:axId val="107534592"/>
        <c:scaling>
          <c:orientation val="minMax"/>
          <c:min val="3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VAS score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5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'Graph 1'!$B$4</c:f>
              <c:strCache>
                <c:ptCount val="1"/>
                <c:pt idx="0">
                  <c:v>TLIF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1'!$A$5:$A$7</c:f>
              <c:strCache>
                <c:ptCount val="3"/>
                <c:pt idx="0">
                  <c:v>Spondylolistéza</c:v>
                </c:pt>
                <c:pt idx="1">
                  <c:v>Chondróza s foraminostenózou</c:v>
                </c:pt>
                <c:pt idx="2">
                  <c:v>Laterálna hernia</c:v>
                </c:pt>
              </c:strCache>
            </c:strRef>
          </c:cat>
          <c:val>
            <c:numRef>
              <c:f>'Graph 1'!$B$5:$B$7</c:f>
              <c:numCache>
                <c:formatCode>General</c:formatCode>
                <c:ptCount val="3"/>
                <c:pt idx="0">
                  <c:v>4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75-49E3-B2BD-3B90F12D8134}"/>
            </c:ext>
          </c:extLst>
        </c:ser>
        <c:ser>
          <c:idx val="1"/>
          <c:order val="1"/>
          <c:tx>
            <c:strRef>
              <c:f>'Graph 1'!$C$4</c:f>
              <c:strCache>
                <c:ptCount val="1"/>
                <c:pt idx="0">
                  <c:v>MIS TLIF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'Graph 1'!$A$5:$A$7</c:f>
              <c:strCache>
                <c:ptCount val="3"/>
                <c:pt idx="0">
                  <c:v>Spondylolistéza</c:v>
                </c:pt>
                <c:pt idx="1">
                  <c:v>Chondróza s foraminostenózou</c:v>
                </c:pt>
                <c:pt idx="2">
                  <c:v>Laterálna hernia</c:v>
                </c:pt>
              </c:strCache>
            </c:strRef>
          </c:cat>
          <c:val>
            <c:numRef>
              <c:f>'Graph 1'!$C$5:$C$7</c:f>
              <c:numCache>
                <c:formatCode>General</c:formatCode>
                <c:ptCount val="3"/>
                <c:pt idx="0">
                  <c:v>14</c:v>
                </c:pt>
                <c:pt idx="1">
                  <c:v>9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75-49E3-B2BD-3B90F12D8134}"/>
            </c:ext>
          </c:extLst>
        </c:ser>
        <c:dLbls/>
        <c:gapWidth val="219"/>
        <c:overlap val="-27"/>
        <c:axId val="103636352"/>
        <c:axId val="103662720"/>
      </c:barChart>
      <c:catAx>
        <c:axId val="103636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3662720"/>
        <c:crosses val="autoZero"/>
        <c:auto val="1"/>
        <c:lblAlgn val="ctr"/>
        <c:lblOffset val="100"/>
      </c:catAx>
      <c:valAx>
        <c:axId val="103662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pacientov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363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/>
      <c:barChart>
        <c:barDir val="col"/>
        <c:grouping val="clustered"/>
        <c:ser>
          <c:idx val="0"/>
          <c:order val="0"/>
          <c:tx>
            <c:v>TLIF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2'!$K$4:$K$8</c:f>
              <c:strCache>
                <c:ptCount val="5"/>
                <c:pt idx="0">
                  <c:v>L1/2</c:v>
                </c:pt>
                <c:pt idx="1">
                  <c:v>L2/3</c:v>
                </c:pt>
                <c:pt idx="2">
                  <c:v>L3/4</c:v>
                </c:pt>
                <c:pt idx="3">
                  <c:v>L4/5</c:v>
                </c:pt>
                <c:pt idx="4">
                  <c:v>L5/S1</c:v>
                </c:pt>
              </c:strCache>
            </c:strRef>
          </c:cat>
          <c:val>
            <c:numRef>
              <c:f>'Graph 2'!$L$4:$L$8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A3-483B-9792-44B82E0FF2E0}"/>
            </c:ext>
          </c:extLst>
        </c:ser>
        <c:ser>
          <c:idx val="1"/>
          <c:order val="1"/>
          <c:tx>
            <c:v>MIS TLIF</c:v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'Graph 2'!$P$4:$P$8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23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A3-483B-9792-44B82E0FF2E0}"/>
            </c:ext>
          </c:extLst>
        </c:ser>
        <c:dLbls/>
        <c:gapWidth val="219"/>
        <c:overlap val="-27"/>
        <c:axId val="103792000"/>
        <c:axId val="105669760"/>
      </c:barChart>
      <c:catAx>
        <c:axId val="1037920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669760"/>
        <c:crosses val="autoZero"/>
        <c:auto val="1"/>
        <c:lblAlgn val="ctr"/>
        <c:lblOffset val="100"/>
      </c:catAx>
      <c:valAx>
        <c:axId val="1056697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Number of segments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379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/>
      <c:barChart>
        <c:barDir val="col"/>
        <c:grouping val="clustered"/>
        <c:ser>
          <c:idx val="0"/>
          <c:order val="0"/>
          <c:tx>
            <c:v>TLIF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2'!$B$4:$B$8</c:f>
              <c:strCache>
                <c:ptCount val="5"/>
                <c:pt idx="0">
                  <c:v>L1/2</c:v>
                </c:pt>
                <c:pt idx="1">
                  <c:v>L2/3</c:v>
                </c:pt>
                <c:pt idx="2">
                  <c:v>L3/4</c:v>
                </c:pt>
                <c:pt idx="3">
                  <c:v>L4/5</c:v>
                </c:pt>
                <c:pt idx="4">
                  <c:v>L5/S1</c:v>
                </c:pt>
              </c:strCache>
            </c:strRef>
          </c:cat>
          <c:val>
            <c:numRef>
              <c:f>'Graph 2'!$C$4:$C$8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5B-4F47-AA56-C12BAC07517B}"/>
            </c:ext>
          </c:extLst>
        </c:ser>
        <c:ser>
          <c:idx val="1"/>
          <c:order val="1"/>
          <c:tx>
            <c:v>MIS TLIF</c:v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'Graph 2'!$G$4:$G$8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23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5B-4F47-AA56-C12BAC07517B}"/>
            </c:ext>
          </c:extLst>
        </c:ser>
        <c:dLbls/>
        <c:gapWidth val="219"/>
        <c:overlap val="-27"/>
        <c:axId val="105700352"/>
        <c:axId val="105722624"/>
      </c:barChart>
      <c:catAx>
        <c:axId val="105700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722624"/>
        <c:crosses val="autoZero"/>
        <c:auto val="1"/>
        <c:lblAlgn val="ctr"/>
        <c:lblOffset val="100"/>
      </c:catAx>
      <c:valAx>
        <c:axId val="105722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segmentov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70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3'!$H$4:$H$5</c:f>
              <c:strCache>
                <c:ptCount val="2"/>
                <c:pt idx="0">
                  <c:v>TLIF</c:v>
                </c:pt>
                <c:pt idx="1">
                  <c:v>MIS TLIF</c:v>
                </c:pt>
              </c:strCache>
            </c:strRef>
          </c:cat>
          <c:val>
            <c:numRef>
              <c:f>'Graph 3'!$I$4:$I$5</c:f>
              <c:numCache>
                <c:formatCode>0.00</c:formatCode>
                <c:ptCount val="2"/>
                <c:pt idx="0">
                  <c:v>151</c:v>
                </c:pt>
                <c:pt idx="1">
                  <c:v>177.5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F4-4D83-B640-02BACC69E2C6}"/>
            </c:ext>
          </c:extLst>
        </c:ser>
        <c:dLbls/>
        <c:gapWidth val="219"/>
        <c:overlap val="-27"/>
        <c:axId val="105584128"/>
        <c:axId val="105585664"/>
      </c:barChart>
      <c:catAx>
        <c:axId val="105584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585664"/>
        <c:crosses val="autoZero"/>
        <c:auto val="1"/>
        <c:lblAlgn val="ctr"/>
        <c:lblOffset val="100"/>
      </c:catAx>
      <c:valAx>
        <c:axId val="105585664"/>
        <c:scaling>
          <c:orientation val="minMax"/>
          <c:max val="200"/>
          <c:min val="12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time[min]median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58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3'!$H$4:$H$5</c:f>
              <c:strCache>
                <c:ptCount val="2"/>
                <c:pt idx="0">
                  <c:v>TLIF</c:v>
                </c:pt>
                <c:pt idx="1">
                  <c:v>MIS TLIF</c:v>
                </c:pt>
              </c:strCache>
            </c:strRef>
          </c:cat>
          <c:val>
            <c:numRef>
              <c:f>'Graph 3'!$I$4:$I$5</c:f>
              <c:numCache>
                <c:formatCode>0.00</c:formatCode>
                <c:ptCount val="2"/>
                <c:pt idx="0">
                  <c:v>151</c:v>
                </c:pt>
                <c:pt idx="1">
                  <c:v>177.5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B1-4B3B-A2C4-F9B25120C309}"/>
            </c:ext>
          </c:extLst>
        </c:ser>
        <c:dLbls/>
        <c:gapWidth val="219"/>
        <c:overlap val="-27"/>
        <c:axId val="105606144"/>
        <c:axId val="105624320"/>
      </c:barChart>
      <c:catAx>
        <c:axId val="10560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624320"/>
        <c:crosses val="autoZero"/>
        <c:auto val="1"/>
        <c:lblAlgn val="ctr"/>
        <c:lblOffset val="100"/>
      </c:catAx>
      <c:valAx>
        <c:axId val="105624320"/>
        <c:scaling>
          <c:orientation val="minMax"/>
          <c:max val="200"/>
          <c:min val="12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čas[min]median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6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4'!$F$4:$F$5</c:f>
              <c:strCache>
                <c:ptCount val="2"/>
                <c:pt idx="0">
                  <c:v>TLIF</c:v>
                </c:pt>
                <c:pt idx="1">
                  <c:v>MIS TLIF</c:v>
                </c:pt>
              </c:strCache>
            </c:strRef>
          </c:cat>
          <c:val>
            <c:numRef>
              <c:f>'Graph 4'!$G$4:$G$5</c:f>
              <c:numCache>
                <c:formatCode>0.00</c:formatCode>
                <c:ptCount val="2"/>
                <c:pt idx="0">
                  <c:v>286</c:v>
                </c:pt>
                <c:pt idx="1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ED-4596-856A-BE70BBC82C3E}"/>
            </c:ext>
          </c:extLst>
        </c:ser>
        <c:dLbls/>
        <c:gapWidth val="219"/>
        <c:overlap val="-27"/>
        <c:axId val="105837312"/>
        <c:axId val="105838848"/>
      </c:barChart>
      <c:catAx>
        <c:axId val="1058373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838848"/>
        <c:crosses val="autoZero"/>
        <c:auto val="1"/>
        <c:lblAlgn val="ctr"/>
        <c:lblOffset val="100"/>
      </c:catAx>
      <c:valAx>
        <c:axId val="10583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blood loss [ml]median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83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4'!$F$4:$F$5</c:f>
              <c:strCache>
                <c:ptCount val="2"/>
                <c:pt idx="0">
                  <c:v>TLIF</c:v>
                </c:pt>
                <c:pt idx="1">
                  <c:v>MIS TLIF</c:v>
                </c:pt>
              </c:strCache>
            </c:strRef>
          </c:cat>
          <c:val>
            <c:numRef>
              <c:f>'Graph 4'!$G$4:$G$5</c:f>
              <c:numCache>
                <c:formatCode>0.00</c:formatCode>
                <c:ptCount val="2"/>
                <c:pt idx="0">
                  <c:v>286</c:v>
                </c:pt>
                <c:pt idx="1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8E-4CE2-AE98-F0315859CE80}"/>
            </c:ext>
          </c:extLst>
        </c:ser>
        <c:dLbls/>
        <c:gapWidth val="219"/>
        <c:overlap val="-27"/>
        <c:axId val="105867520"/>
        <c:axId val="105881600"/>
      </c:barChart>
      <c:catAx>
        <c:axId val="1058675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881600"/>
        <c:crosses val="autoZero"/>
        <c:auto val="1"/>
        <c:lblAlgn val="ctr"/>
        <c:lblOffset val="100"/>
      </c:catAx>
      <c:valAx>
        <c:axId val="1058816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strata krvi[ml]median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586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'Graph 5'!$F$4:$F$5</c:f>
              <c:strCache>
                <c:ptCount val="2"/>
                <c:pt idx="0">
                  <c:v>TLIF</c:v>
                </c:pt>
                <c:pt idx="1">
                  <c:v>MIS TLIF</c:v>
                </c:pt>
              </c:strCache>
            </c:strRef>
          </c:cat>
          <c:val>
            <c:numRef>
              <c:f>'Graph 5'!$G$4:$G$5</c:f>
              <c:numCache>
                <c:formatCode>0.00</c:formatCode>
                <c:ptCount val="2"/>
                <c:pt idx="0">
                  <c:v>18.739999999999998</c:v>
                </c:pt>
                <c:pt idx="1">
                  <c:v>13.5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E9-429A-9726-7EBAD800D35B}"/>
            </c:ext>
          </c:extLst>
        </c:ser>
        <c:dLbls/>
        <c:gapWidth val="219"/>
        <c:overlap val="-27"/>
        <c:axId val="107307392"/>
        <c:axId val="107308928"/>
      </c:barChart>
      <c:catAx>
        <c:axId val="107307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308928"/>
        <c:crosses val="autoZero"/>
        <c:auto val="1"/>
        <c:lblAlgn val="ctr"/>
        <c:lblOffset val="100"/>
      </c:catAx>
      <c:valAx>
        <c:axId val="107308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radiation dose [mGy]median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730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324803</xdr:colOff>
      <xdr:row>9</xdr:row>
      <xdr:rowOff>166688</xdr:rowOff>
    </xdr:from>
    <xdr:to>
      <xdr:col>10</xdr:col>
      <xdr:colOff>77391</xdr:colOff>
      <xdr:row>23</xdr:row>
      <xdr:rowOff>68819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A598D7C0-A2B2-44DC-A25D-0B83D2DD9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133945</xdr:colOff>
      <xdr:row>9</xdr:row>
      <xdr:rowOff>148828</xdr:rowOff>
    </xdr:from>
    <xdr:to>
      <xdr:col>4</xdr:col>
      <xdr:colOff>375047</xdr:colOff>
      <xdr:row>23</xdr:row>
      <xdr:rowOff>136326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AB521F8D-D189-480D-8E6E-FB68E602BB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</xdr:colOff>
      <xdr:row>9</xdr:row>
      <xdr:rowOff>106680</xdr:rowOff>
    </xdr:from>
    <xdr:to>
      <xdr:col>15</xdr:col>
      <xdr:colOff>944879</xdr:colOff>
      <xdr:row>24</xdr:row>
      <xdr:rowOff>106680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5EA955CF-22BB-4C06-A882-052819FAC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236220</xdr:colOff>
      <xdr:row>9</xdr:row>
      <xdr:rowOff>7620</xdr:rowOff>
    </xdr:from>
    <xdr:to>
      <xdr:col>6</xdr:col>
      <xdr:colOff>784860</xdr:colOff>
      <xdr:row>23</xdr:row>
      <xdr:rowOff>175260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xmlns="" id="{6E2190C2-22B5-430E-98CC-D65196483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152400</xdr:rowOff>
    </xdr:from>
    <xdr:to>
      <xdr:col>9</xdr:col>
      <xdr:colOff>182880</xdr:colOff>
      <xdr:row>20</xdr:row>
      <xdr:rowOff>129540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xmlns="" id="{B615E6DA-D936-493E-B258-68AA00076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487680</xdr:colOff>
      <xdr:row>6</xdr:row>
      <xdr:rowOff>53340</xdr:rowOff>
    </xdr:from>
    <xdr:to>
      <xdr:col>3</xdr:col>
      <xdr:colOff>396240</xdr:colOff>
      <xdr:row>21</xdr:row>
      <xdr:rowOff>30480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21420A0E-A2D4-4862-BF9D-D0491CE10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5</xdr:row>
      <xdr:rowOff>83820</xdr:rowOff>
    </xdr:from>
    <xdr:to>
      <xdr:col>7</xdr:col>
      <xdr:colOff>807720</xdr:colOff>
      <xdr:row>20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E9B7B4F9-2A29-4D22-A5ED-17352ACD9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518160</xdr:colOff>
      <xdr:row>5</xdr:row>
      <xdr:rowOff>83820</xdr:rowOff>
    </xdr:from>
    <xdr:to>
      <xdr:col>2</xdr:col>
      <xdr:colOff>594360</xdr:colOff>
      <xdr:row>20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xmlns="" id="{BDD074CF-0064-4F7A-B7E2-9BD75782F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499110</xdr:colOff>
      <xdr:row>5</xdr:row>
      <xdr:rowOff>175260</xdr:rowOff>
    </xdr:from>
    <xdr:to>
      <xdr:col>7</xdr:col>
      <xdr:colOff>556260</xdr:colOff>
      <xdr:row>20</xdr:row>
      <xdr:rowOff>83820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B820D1E6-3E26-4590-A495-A517C1C44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2</xdr:col>
      <xdr:colOff>499110</xdr:colOff>
      <xdr:row>20</xdr:row>
      <xdr:rowOff>91440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xmlns="" id="{0C53AB15-9296-4817-8E55-17496F58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8</xdr:row>
      <xdr:rowOff>0</xdr:rowOff>
    </xdr:from>
    <xdr:to>
      <xdr:col>16</xdr:col>
      <xdr:colOff>121920</xdr:colOff>
      <xdr:row>23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B634856B-F609-4745-EB8A-58A4B04A0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220980</xdr:colOff>
      <xdr:row>8</xdr:row>
      <xdr:rowOff>15240</xdr:rowOff>
    </xdr:from>
    <xdr:to>
      <xdr:col>7</xdr:col>
      <xdr:colOff>167640</xdr:colOff>
      <xdr:row>23</xdr:row>
      <xdr:rowOff>15240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xmlns="" id="{B26D5ADB-2FB7-26BB-8033-37D946EB72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45720</xdr:rowOff>
    </xdr:from>
    <xdr:to>
      <xdr:col>6</xdr:col>
      <xdr:colOff>91440</xdr:colOff>
      <xdr:row>22</xdr:row>
      <xdr:rowOff>45720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B16030CE-1BA5-BBE5-AA09-291DFDED8E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</xdr:colOff>
      <xdr:row>7</xdr:row>
      <xdr:rowOff>114300</xdr:rowOff>
    </xdr:from>
    <xdr:to>
      <xdr:col>14</xdr:col>
      <xdr:colOff>41910</xdr:colOff>
      <xdr:row>22</xdr:row>
      <xdr:rowOff>114300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xmlns="" id="{64F3DD02-277A-74C6-B67B-1E8A61021B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zoomScale="103" workbookViewId="0">
      <selection activeCell="K15" sqref="K15"/>
    </sheetView>
  </sheetViews>
  <sheetFormatPr defaultRowHeight="14.4"/>
  <cols>
    <col min="1" max="1" width="29.5546875" bestFit="1" customWidth="1"/>
    <col min="7" max="7" width="29.5546875" bestFit="1" customWidth="1"/>
  </cols>
  <sheetData>
    <row r="1" spans="1:9">
      <c r="A1" s="3" t="s">
        <v>31</v>
      </c>
      <c r="E1" s="7"/>
      <c r="G1" s="3" t="s">
        <v>18</v>
      </c>
    </row>
    <row r="2" spans="1:9">
      <c r="E2" s="7"/>
    </row>
    <row r="3" spans="1:9">
      <c r="E3" s="7"/>
    </row>
    <row r="4" spans="1:9">
      <c r="B4" t="s">
        <v>8</v>
      </c>
      <c r="C4" t="s">
        <v>1</v>
      </c>
      <c r="E4" s="7"/>
      <c r="H4" t="s">
        <v>8</v>
      </c>
      <c r="I4" t="s">
        <v>1</v>
      </c>
    </row>
    <row r="5" spans="1:9">
      <c r="A5" t="s">
        <v>32</v>
      </c>
      <c r="B5">
        <v>4</v>
      </c>
      <c r="C5">
        <v>14</v>
      </c>
      <c r="E5" s="7"/>
      <c r="G5" t="s">
        <v>17</v>
      </c>
      <c r="H5">
        <v>4</v>
      </c>
      <c r="I5">
        <v>14</v>
      </c>
    </row>
    <row r="6" spans="1:9">
      <c r="A6" t="s">
        <v>52</v>
      </c>
      <c r="B6">
        <v>14</v>
      </c>
      <c r="C6">
        <v>9</v>
      </c>
      <c r="E6" s="7"/>
      <c r="G6" t="s">
        <v>53</v>
      </c>
      <c r="H6">
        <v>14</v>
      </c>
      <c r="I6">
        <v>9</v>
      </c>
    </row>
    <row r="7" spans="1:9">
      <c r="A7" t="s">
        <v>33</v>
      </c>
      <c r="B7">
        <v>9</v>
      </c>
      <c r="C7">
        <v>7</v>
      </c>
      <c r="E7" s="7"/>
      <c r="G7" t="s">
        <v>16</v>
      </c>
      <c r="H7">
        <v>9</v>
      </c>
      <c r="I7">
        <v>7</v>
      </c>
    </row>
    <row r="8" spans="1:9">
      <c r="E8" s="7"/>
    </row>
    <row r="9" spans="1:9">
      <c r="E9" s="7"/>
    </row>
    <row r="10" spans="1:9">
      <c r="E10" s="7"/>
    </row>
    <row r="11" spans="1:9">
      <c r="E11" s="7"/>
    </row>
    <row r="12" spans="1:9">
      <c r="E12" s="7"/>
    </row>
    <row r="13" spans="1:9">
      <c r="E13" s="7"/>
    </row>
    <row r="14" spans="1:9">
      <c r="E14" s="7"/>
    </row>
    <row r="15" spans="1:9">
      <c r="E15" s="7"/>
    </row>
    <row r="16" spans="1:9">
      <c r="E16" s="7"/>
    </row>
    <row r="17" spans="5:5">
      <c r="E17" s="7"/>
    </row>
    <row r="18" spans="5:5">
      <c r="E18" s="7"/>
    </row>
    <row r="19" spans="5:5">
      <c r="E19" s="7"/>
    </row>
    <row r="20" spans="5:5">
      <c r="E20" s="7"/>
    </row>
    <row r="21" spans="5:5">
      <c r="E21" s="7"/>
    </row>
    <row r="22" spans="5:5">
      <c r="E22" s="7"/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  <row r="28" spans="5:5">
      <c r="E28" s="7"/>
    </row>
    <row r="29" spans="5:5">
      <c r="E29" s="7"/>
    </row>
    <row r="30" spans="5:5">
      <c r="E30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zoomScale="88" workbookViewId="0">
      <selection activeCell="J21" sqref="J21"/>
    </sheetView>
  </sheetViews>
  <sheetFormatPr defaultRowHeight="14.4"/>
  <cols>
    <col min="2" max="2" width="12.6640625" bestFit="1" customWidth="1"/>
    <col min="3" max="3" width="18.109375" bestFit="1" customWidth="1"/>
    <col min="4" max="4" width="10.109375" bestFit="1" customWidth="1"/>
    <col min="7" max="7" width="18.109375" bestFit="1" customWidth="1"/>
    <col min="8" max="8" width="10.109375" bestFit="1" customWidth="1"/>
    <col min="11" max="11" width="9.33203125" bestFit="1" customWidth="1"/>
    <col min="12" max="12" width="18.109375" bestFit="1" customWidth="1"/>
    <col min="13" max="13" width="10.109375" bestFit="1" customWidth="1"/>
    <col min="16" max="16" width="18.109375" bestFit="1" customWidth="1"/>
    <col min="17" max="17" width="10.109375" bestFit="1" customWidth="1"/>
  </cols>
  <sheetData>
    <row r="1" spans="1:17">
      <c r="A1" s="3" t="s">
        <v>34</v>
      </c>
      <c r="B1" s="3"/>
      <c r="C1" s="3"/>
      <c r="D1" s="3"/>
      <c r="H1" s="7"/>
      <c r="J1" s="3" t="s">
        <v>20</v>
      </c>
      <c r="K1" s="3"/>
      <c r="L1" s="3"/>
      <c r="M1" s="3"/>
    </row>
    <row r="2" spans="1:17">
      <c r="H2" s="7"/>
    </row>
    <row r="3" spans="1:17">
      <c r="B3" s="4" t="s">
        <v>35</v>
      </c>
      <c r="C3" t="s">
        <v>36</v>
      </c>
      <c r="D3" t="s">
        <v>37</v>
      </c>
      <c r="F3" s="4" t="s">
        <v>1</v>
      </c>
      <c r="G3" t="s">
        <v>36</v>
      </c>
      <c r="H3" s="7" t="s">
        <v>37</v>
      </c>
      <c r="K3" s="4" t="s">
        <v>0</v>
      </c>
      <c r="L3" t="s">
        <v>19</v>
      </c>
      <c r="M3" t="s">
        <v>37</v>
      </c>
      <c r="O3" s="4" t="s">
        <v>1</v>
      </c>
      <c r="P3" t="s">
        <v>19</v>
      </c>
      <c r="Q3" t="s">
        <v>37</v>
      </c>
    </row>
    <row r="4" spans="1:17">
      <c r="A4" t="s">
        <v>2</v>
      </c>
      <c r="B4" t="s">
        <v>3</v>
      </c>
      <c r="C4">
        <v>1</v>
      </c>
      <c r="D4" s="1">
        <v>3.2199999999999999E-2</v>
      </c>
      <c r="F4" t="s">
        <v>3</v>
      </c>
      <c r="G4">
        <v>1</v>
      </c>
      <c r="H4" s="9">
        <v>2.86E-2</v>
      </c>
      <c r="J4" t="s">
        <v>2</v>
      </c>
      <c r="K4" t="s">
        <v>3</v>
      </c>
      <c r="L4">
        <v>1</v>
      </c>
      <c r="M4" s="1">
        <v>3.2199999999999999E-2</v>
      </c>
      <c r="O4" t="s">
        <v>3</v>
      </c>
      <c r="P4">
        <v>1</v>
      </c>
      <c r="Q4" s="1">
        <v>2.86E-2</v>
      </c>
    </row>
    <row r="5" spans="1:17">
      <c r="B5" t="s">
        <v>4</v>
      </c>
      <c r="C5">
        <v>2</v>
      </c>
      <c r="D5" s="1">
        <v>6.4500000000000002E-2</v>
      </c>
      <c r="F5" t="s">
        <v>4</v>
      </c>
      <c r="G5">
        <v>1</v>
      </c>
      <c r="H5" s="9">
        <v>2.86E-2</v>
      </c>
      <c r="K5" t="s">
        <v>4</v>
      </c>
      <c r="L5">
        <v>2</v>
      </c>
      <c r="M5" s="1">
        <v>6.4500000000000002E-2</v>
      </c>
      <c r="O5" t="s">
        <v>4</v>
      </c>
      <c r="P5">
        <v>1</v>
      </c>
      <c r="Q5" s="1">
        <v>2.86E-2</v>
      </c>
    </row>
    <row r="6" spans="1:17">
      <c r="B6" t="s">
        <v>5</v>
      </c>
      <c r="C6">
        <v>3</v>
      </c>
      <c r="D6" s="1">
        <v>9.6799999999999997E-2</v>
      </c>
      <c r="F6" t="s">
        <v>5</v>
      </c>
      <c r="G6">
        <v>3</v>
      </c>
      <c r="H6" s="9">
        <v>8.5699999999999998E-2</v>
      </c>
      <c r="K6" t="s">
        <v>5</v>
      </c>
      <c r="L6">
        <v>3</v>
      </c>
      <c r="M6" s="1">
        <v>9.6799999999999997E-2</v>
      </c>
      <c r="O6" t="s">
        <v>5</v>
      </c>
      <c r="P6">
        <v>3</v>
      </c>
      <c r="Q6" s="1">
        <v>8.5699999999999998E-2</v>
      </c>
    </row>
    <row r="7" spans="1:17">
      <c r="B7" t="s">
        <v>6</v>
      </c>
      <c r="C7">
        <v>15</v>
      </c>
      <c r="D7" s="1">
        <v>0.4839</v>
      </c>
      <c r="F7" t="s">
        <v>6</v>
      </c>
      <c r="G7">
        <v>23</v>
      </c>
      <c r="H7" s="9">
        <v>0.65709999999999991</v>
      </c>
      <c r="K7" t="s">
        <v>6</v>
      </c>
      <c r="L7">
        <v>15</v>
      </c>
      <c r="M7" s="1">
        <v>0.4839</v>
      </c>
      <c r="O7" t="s">
        <v>6</v>
      </c>
      <c r="P7">
        <v>23</v>
      </c>
      <c r="Q7" s="1">
        <v>0.65709999999999991</v>
      </c>
    </row>
    <row r="8" spans="1:17">
      <c r="B8" t="s">
        <v>7</v>
      </c>
      <c r="C8">
        <v>10</v>
      </c>
      <c r="D8" s="1">
        <v>0.3226</v>
      </c>
      <c r="F8" t="s">
        <v>7</v>
      </c>
      <c r="G8">
        <v>7</v>
      </c>
      <c r="H8" s="10">
        <v>0.2</v>
      </c>
      <c r="K8" t="s">
        <v>7</v>
      </c>
      <c r="L8">
        <v>10</v>
      </c>
      <c r="M8" s="1">
        <v>0.3226</v>
      </c>
      <c r="O8" t="s">
        <v>7</v>
      </c>
      <c r="P8">
        <v>7</v>
      </c>
      <c r="Q8" s="2">
        <v>0.2</v>
      </c>
    </row>
    <row r="9" spans="1:17">
      <c r="H9" s="7"/>
    </row>
    <row r="10" spans="1:17" ht="15.6">
      <c r="H10" s="7"/>
      <c r="J10" s="5"/>
    </row>
    <row r="11" spans="1:17">
      <c r="H11" s="7"/>
    </row>
    <row r="12" spans="1:17">
      <c r="H12" s="7"/>
    </row>
    <row r="13" spans="1:17">
      <c r="H13" s="7"/>
    </row>
    <row r="14" spans="1:17">
      <c r="H14" s="7"/>
    </row>
    <row r="15" spans="1:17">
      <c r="H15" s="7"/>
    </row>
    <row r="16" spans="1:17">
      <c r="H16" s="7"/>
    </row>
    <row r="17" spans="8:8">
      <c r="H17" s="7"/>
    </row>
    <row r="18" spans="8:8">
      <c r="H18" s="7"/>
    </row>
    <row r="19" spans="8:8">
      <c r="H19" s="7"/>
    </row>
    <row r="20" spans="8:8">
      <c r="H20" s="7"/>
    </row>
    <row r="21" spans="8:8">
      <c r="H21" s="7"/>
    </row>
    <row r="22" spans="8:8">
      <c r="H22" s="7"/>
    </row>
    <row r="23" spans="8:8">
      <c r="H23" s="7"/>
    </row>
    <row r="24" spans="8:8">
      <c r="H24" s="7"/>
    </row>
    <row r="25" spans="8:8">
      <c r="H25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I6" sqref="I6"/>
    </sheetView>
  </sheetViews>
  <sheetFormatPr defaultRowHeight="14.4"/>
  <cols>
    <col min="1" max="1" width="11.88671875" customWidth="1"/>
    <col min="2" max="2" width="17.33203125" bestFit="1" customWidth="1"/>
    <col min="8" max="8" width="16.21875" customWidth="1"/>
    <col min="9" max="9" width="18" bestFit="1" customWidth="1"/>
  </cols>
  <sheetData>
    <row r="1" spans="1:11">
      <c r="A1" s="3" t="s">
        <v>38</v>
      </c>
      <c r="B1" s="3"/>
      <c r="C1" s="3"/>
      <c r="F1" s="7"/>
      <c r="H1" s="3" t="s">
        <v>39</v>
      </c>
      <c r="I1" s="3"/>
      <c r="J1" s="3"/>
      <c r="K1" s="3"/>
    </row>
    <row r="2" spans="1:11">
      <c r="F2" s="7"/>
    </row>
    <row r="3" spans="1:11">
      <c r="B3" t="s">
        <v>61</v>
      </c>
      <c r="F3" s="7"/>
      <c r="I3" t="s">
        <v>60</v>
      </c>
    </row>
    <row r="4" spans="1:11">
      <c r="A4" t="s">
        <v>8</v>
      </c>
      <c r="B4" s="8">
        <v>151</v>
      </c>
      <c r="F4" s="7"/>
      <c r="H4" t="s">
        <v>8</v>
      </c>
      <c r="I4" s="8">
        <v>151</v>
      </c>
    </row>
    <row r="5" spans="1:11">
      <c r="A5" t="s">
        <v>1</v>
      </c>
      <c r="B5" s="8">
        <v>177.5</v>
      </c>
      <c r="F5" s="7"/>
      <c r="H5" t="s">
        <v>1</v>
      </c>
      <c r="I5" s="8">
        <v>177.5</v>
      </c>
    </row>
    <row r="6" spans="1:11">
      <c r="F6" s="7"/>
    </row>
    <row r="7" spans="1:11">
      <c r="F7" s="7"/>
    </row>
    <row r="8" spans="1:11">
      <c r="F8" s="7"/>
    </row>
    <row r="9" spans="1:11">
      <c r="F9" s="7"/>
    </row>
    <row r="10" spans="1:11">
      <c r="F10" s="7"/>
    </row>
    <row r="11" spans="1:11">
      <c r="F11" s="7"/>
    </row>
    <row r="12" spans="1:11">
      <c r="F12" s="7"/>
    </row>
    <row r="13" spans="1:11">
      <c r="F13" s="7"/>
    </row>
    <row r="14" spans="1:11">
      <c r="F14" s="7"/>
    </row>
    <row r="15" spans="1:11">
      <c r="F15" s="7"/>
    </row>
    <row r="16" spans="1:11">
      <c r="F16" s="7"/>
    </row>
    <row r="17" spans="6:6">
      <c r="F17" s="7"/>
    </row>
    <row r="18" spans="6:6">
      <c r="F18" s="7"/>
    </row>
    <row r="19" spans="6:6">
      <c r="F19" s="7"/>
    </row>
    <row r="20" spans="6:6">
      <c r="F20" s="7"/>
    </row>
    <row r="21" spans="6:6">
      <c r="F21" s="7"/>
    </row>
    <row r="22" spans="6:6">
      <c r="F22" s="7"/>
    </row>
    <row r="23" spans="6:6">
      <c r="F23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G6" sqref="G6"/>
    </sheetView>
  </sheetViews>
  <sheetFormatPr defaultRowHeight="14.4"/>
  <cols>
    <col min="1" max="1" width="13.21875" bestFit="1" customWidth="1"/>
    <col min="2" max="2" width="21.44140625" bestFit="1" customWidth="1"/>
    <col min="7" max="7" width="20.21875" bestFit="1" customWidth="1"/>
    <col min="8" max="8" width="16.21875" customWidth="1"/>
  </cols>
  <sheetData>
    <row r="1" spans="1:8">
      <c r="A1" s="3" t="s">
        <v>41</v>
      </c>
      <c r="B1" s="3"/>
      <c r="C1" s="3"/>
      <c r="D1" s="7"/>
      <c r="F1" s="3" t="s">
        <v>40</v>
      </c>
      <c r="G1" s="3"/>
      <c r="H1" s="3"/>
    </row>
    <row r="2" spans="1:8">
      <c r="D2" s="7"/>
    </row>
    <row r="3" spans="1:8">
      <c r="B3" t="s">
        <v>62</v>
      </c>
      <c r="D3" s="7"/>
      <c r="G3" t="s">
        <v>63</v>
      </c>
    </row>
    <row r="4" spans="1:8">
      <c r="A4" t="s">
        <v>8</v>
      </c>
      <c r="B4" s="8">
        <v>286</v>
      </c>
      <c r="D4" s="7"/>
      <c r="F4" t="s">
        <v>8</v>
      </c>
      <c r="G4" s="8">
        <v>286</v>
      </c>
    </row>
    <row r="5" spans="1:8">
      <c r="A5" t="s">
        <v>1</v>
      </c>
      <c r="B5" s="8">
        <v>142</v>
      </c>
      <c r="D5" s="7"/>
      <c r="F5" t="s">
        <v>1</v>
      </c>
      <c r="G5" s="8">
        <v>142</v>
      </c>
    </row>
    <row r="6" spans="1:8">
      <c r="D6" s="7"/>
    </row>
    <row r="7" spans="1:8">
      <c r="D7" s="7"/>
    </row>
    <row r="8" spans="1:8">
      <c r="D8" s="7"/>
    </row>
    <row r="9" spans="1:8">
      <c r="D9" s="7"/>
    </row>
    <row r="10" spans="1:8">
      <c r="D10" s="7"/>
    </row>
    <row r="11" spans="1:8">
      <c r="D11" s="7"/>
    </row>
    <row r="12" spans="1:8">
      <c r="D12" s="7"/>
    </row>
    <row r="13" spans="1:8">
      <c r="D13" s="7"/>
    </row>
    <row r="14" spans="1:8">
      <c r="D14" s="7"/>
    </row>
    <row r="15" spans="1:8">
      <c r="D15" s="7"/>
    </row>
    <row r="16" spans="1:8">
      <c r="D16" s="7"/>
    </row>
    <row r="17" spans="4:4">
      <c r="D17" s="7"/>
    </row>
    <row r="18" spans="4:4">
      <c r="D18" s="7"/>
    </row>
    <row r="19" spans="4:4">
      <c r="D19" s="7"/>
    </row>
    <row r="20" spans="4:4">
      <c r="D20" s="7"/>
    </row>
    <row r="21" spans="4:4">
      <c r="D21" s="7"/>
    </row>
    <row r="22" spans="4:4">
      <c r="D22" s="7"/>
    </row>
    <row r="23" spans="4:4">
      <c r="D23" s="7"/>
    </row>
    <row r="24" spans="4:4">
      <c r="D24" s="7"/>
    </row>
    <row r="25" spans="4:4">
      <c r="D25" s="7"/>
    </row>
    <row r="26" spans="4:4">
      <c r="D26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I23" sqref="I23"/>
    </sheetView>
  </sheetViews>
  <sheetFormatPr defaultRowHeight="14.4"/>
  <cols>
    <col min="2" max="2" width="27.5546875" bestFit="1" customWidth="1"/>
    <col min="7" max="7" width="25.109375" bestFit="1" customWidth="1"/>
    <col min="9" max="9" width="25.109375" bestFit="1" customWidth="1"/>
  </cols>
  <sheetData>
    <row r="1" spans="1:8">
      <c r="A1" s="3" t="s">
        <v>43</v>
      </c>
      <c r="B1" s="3"/>
      <c r="C1" s="3"/>
      <c r="D1" s="7"/>
      <c r="F1" s="3" t="s">
        <v>42</v>
      </c>
      <c r="G1" s="3"/>
      <c r="H1" s="3"/>
    </row>
    <row r="2" spans="1:8">
      <c r="D2" s="7"/>
    </row>
    <row r="3" spans="1:8">
      <c r="B3" t="s">
        <v>64</v>
      </c>
      <c r="D3" s="7"/>
      <c r="G3" t="s">
        <v>65</v>
      </c>
    </row>
    <row r="4" spans="1:8">
      <c r="A4" t="s">
        <v>8</v>
      </c>
      <c r="B4" s="8">
        <v>18.739999999999998</v>
      </c>
      <c r="D4" s="7"/>
      <c r="F4" t="s">
        <v>8</v>
      </c>
      <c r="G4" s="8">
        <v>18.739999999999998</v>
      </c>
    </row>
    <row r="5" spans="1:8">
      <c r="A5" t="s">
        <v>1</v>
      </c>
      <c r="B5" s="8">
        <v>13.5</v>
      </c>
      <c r="D5" s="7"/>
      <c r="F5" t="s">
        <v>1</v>
      </c>
      <c r="G5" s="8">
        <v>13.5</v>
      </c>
    </row>
    <row r="6" spans="1:8">
      <c r="D6" s="7"/>
    </row>
    <row r="7" spans="1:8">
      <c r="D7" s="7"/>
    </row>
    <row r="8" spans="1:8">
      <c r="D8" s="7"/>
    </row>
    <row r="9" spans="1:8">
      <c r="D9" s="7"/>
    </row>
    <row r="10" spans="1:8">
      <c r="D10" s="7"/>
    </row>
    <row r="11" spans="1:8">
      <c r="D11" s="7"/>
    </row>
    <row r="12" spans="1:8">
      <c r="D12" s="7"/>
    </row>
    <row r="13" spans="1:8">
      <c r="D13" s="7"/>
    </row>
    <row r="14" spans="1:8">
      <c r="D14" s="7"/>
    </row>
    <row r="15" spans="1:8">
      <c r="D15" s="7"/>
    </row>
    <row r="16" spans="1:8">
      <c r="D16" s="7"/>
    </row>
    <row r="17" spans="4:4">
      <c r="D17" s="7"/>
    </row>
    <row r="18" spans="4:4">
      <c r="D18" s="7"/>
    </row>
    <row r="19" spans="4:4">
      <c r="D19" s="7"/>
    </row>
    <row r="20" spans="4:4">
      <c r="D20" s="7"/>
    </row>
    <row r="21" spans="4:4">
      <c r="D21" s="7"/>
    </row>
    <row r="22" spans="4:4">
      <c r="D22" s="7"/>
    </row>
    <row r="23" spans="4:4">
      <c r="D23" s="7"/>
    </row>
    <row r="24" spans="4:4">
      <c r="D24" s="7"/>
    </row>
    <row r="25" spans="4:4">
      <c r="D25" s="7"/>
    </row>
    <row r="26" spans="4:4">
      <c r="D26" s="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F24" sqref="F24"/>
    </sheetView>
  </sheetViews>
  <sheetFormatPr defaultRowHeight="14.4"/>
  <cols>
    <col min="1" max="1" width="10.6640625" bestFit="1" customWidth="1"/>
    <col min="2" max="2" width="12.109375" bestFit="1" customWidth="1"/>
    <col min="3" max="4" width="10.109375" bestFit="1" customWidth="1"/>
    <col min="5" max="5" width="8.21875" customWidth="1"/>
    <col min="8" max="8" width="7.88671875" bestFit="1" customWidth="1"/>
    <col min="9" max="9" width="9.109375" customWidth="1"/>
    <col min="10" max="10" width="12" bestFit="1" customWidth="1"/>
    <col min="11" max="11" width="12.33203125" bestFit="1" customWidth="1"/>
  </cols>
  <sheetData>
    <row r="1" spans="1:15">
      <c r="A1" s="3" t="s">
        <v>47</v>
      </c>
      <c r="H1" s="7"/>
      <c r="J1" s="3" t="s">
        <v>29</v>
      </c>
    </row>
    <row r="2" spans="1:15">
      <c r="H2" s="7"/>
    </row>
    <row r="3" spans="1:15">
      <c r="H3" s="7"/>
    </row>
    <row r="4" spans="1:15">
      <c r="H4" s="7"/>
    </row>
    <row r="5" spans="1:15">
      <c r="A5" s="4" t="s">
        <v>44</v>
      </c>
      <c r="B5" s="11" t="s">
        <v>55</v>
      </c>
      <c r="C5" t="s">
        <v>56</v>
      </c>
      <c r="D5" t="s">
        <v>46</v>
      </c>
      <c r="E5" t="s">
        <v>49</v>
      </c>
      <c r="F5" t="s">
        <v>45</v>
      </c>
      <c r="H5" s="7"/>
      <c r="J5" s="4" t="s">
        <v>44</v>
      </c>
      <c r="K5" s="11" t="s">
        <v>54</v>
      </c>
      <c r="L5" t="s">
        <v>57</v>
      </c>
      <c r="M5" t="s">
        <v>48</v>
      </c>
      <c r="N5" t="s">
        <v>27</v>
      </c>
      <c r="O5" t="s">
        <v>28</v>
      </c>
    </row>
    <row r="6" spans="1:15">
      <c r="A6" t="s">
        <v>8</v>
      </c>
      <c r="B6" s="12">
        <v>0.6</v>
      </c>
      <c r="C6" s="1">
        <v>0.54200000000000004</v>
      </c>
      <c r="D6" s="1">
        <v>0.38600000000000001</v>
      </c>
      <c r="E6" s="1">
        <v>0.30399999999999999</v>
      </c>
      <c r="F6" s="1">
        <v>0.26800000000000002</v>
      </c>
      <c r="H6" s="7"/>
      <c r="J6" t="s">
        <v>8</v>
      </c>
      <c r="K6" s="12">
        <v>0.6</v>
      </c>
      <c r="L6" s="1">
        <v>0.54200000000000004</v>
      </c>
      <c r="M6" s="1">
        <v>0.38600000000000001</v>
      </c>
      <c r="N6" s="1">
        <v>0.30399999999999999</v>
      </c>
      <c r="O6" s="1">
        <v>0.26800000000000002</v>
      </c>
    </row>
    <row r="7" spans="1:15">
      <c r="A7" t="s">
        <v>1</v>
      </c>
      <c r="B7" s="12">
        <v>0.627</v>
      </c>
      <c r="C7" s="1">
        <v>0.45300000000000001</v>
      </c>
      <c r="D7" s="1">
        <v>0.34200000000000003</v>
      </c>
      <c r="E7" s="1">
        <v>0.29099999999999998</v>
      </c>
      <c r="F7" s="1">
        <v>0.26200000000000001</v>
      </c>
      <c r="H7" s="7"/>
      <c r="J7" t="s">
        <v>1</v>
      </c>
      <c r="K7" s="12">
        <v>0.627</v>
      </c>
      <c r="L7" s="1">
        <v>0.45300000000000001</v>
      </c>
      <c r="M7" s="1">
        <v>0.34200000000000003</v>
      </c>
      <c r="N7" s="1">
        <v>0.29099999999999998</v>
      </c>
      <c r="O7" s="1">
        <v>0.26200000000000001</v>
      </c>
    </row>
    <row r="8" spans="1:15">
      <c r="H8" s="7"/>
    </row>
    <row r="9" spans="1:15">
      <c r="H9" s="7"/>
    </row>
    <row r="10" spans="1:15">
      <c r="H10" s="7"/>
    </row>
    <row r="11" spans="1:15">
      <c r="H11" s="7"/>
    </row>
    <row r="12" spans="1:15">
      <c r="H12" s="7"/>
    </row>
    <row r="13" spans="1:15">
      <c r="H13" s="7"/>
    </row>
    <row r="14" spans="1:15">
      <c r="H14" s="7"/>
    </row>
    <row r="15" spans="1:15">
      <c r="H15" s="7"/>
    </row>
    <row r="16" spans="1:15">
      <c r="H16" s="7"/>
    </row>
    <row r="17" spans="8:8">
      <c r="H17" s="7"/>
    </row>
    <row r="18" spans="8:8">
      <c r="H18" s="7"/>
    </row>
    <row r="19" spans="8:8">
      <c r="H19" s="7"/>
    </row>
    <row r="20" spans="8:8">
      <c r="H20" s="7"/>
    </row>
    <row r="21" spans="8:8">
      <c r="H21" s="7"/>
    </row>
    <row r="22" spans="8:8">
      <c r="H22" s="7"/>
    </row>
    <row r="23" spans="8:8">
      <c r="H23" s="7"/>
    </row>
    <row r="24" spans="8:8">
      <c r="H24" s="7"/>
    </row>
    <row r="25" spans="8:8">
      <c r="H25" s="7"/>
    </row>
    <row r="26" spans="8:8">
      <c r="H26" s="7"/>
    </row>
    <row r="27" spans="8:8">
      <c r="H27" s="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H10" sqref="H10"/>
    </sheetView>
  </sheetViews>
  <sheetFormatPr defaultRowHeight="14.4"/>
  <cols>
    <col min="1" max="1" width="18.44140625" bestFit="1" customWidth="1"/>
    <col min="2" max="2" width="12.33203125" bestFit="1" customWidth="1"/>
    <col min="3" max="3" width="10.109375" bestFit="1" customWidth="1"/>
    <col min="8" max="8" width="9" customWidth="1"/>
    <col min="9" max="9" width="18.44140625" customWidth="1"/>
    <col min="10" max="10" width="12.109375" bestFit="1" customWidth="1"/>
  </cols>
  <sheetData>
    <row r="1" spans="1:14">
      <c r="A1" s="3" t="s">
        <v>50</v>
      </c>
      <c r="G1" s="7"/>
      <c r="I1" s="3" t="s">
        <v>30</v>
      </c>
    </row>
    <row r="2" spans="1:14">
      <c r="G2" s="7"/>
    </row>
    <row r="3" spans="1:14">
      <c r="A3" s="4" t="s">
        <v>51</v>
      </c>
      <c r="B3" t="s">
        <v>55</v>
      </c>
      <c r="C3" t="s">
        <v>56</v>
      </c>
      <c r="D3" t="s">
        <v>46</v>
      </c>
      <c r="E3" t="s">
        <v>49</v>
      </c>
      <c r="F3" t="s">
        <v>45</v>
      </c>
      <c r="G3" s="7"/>
      <c r="I3" s="4" t="s">
        <v>51</v>
      </c>
      <c r="J3" t="s">
        <v>54</v>
      </c>
      <c r="K3" t="s">
        <v>57</v>
      </c>
      <c r="L3" t="s">
        <v>48</v>
      </c>
      <c r="M3" t="s">
        <v>27</v>
      </c>
      <c r="N3" t="s">
        <v>28</v>
      </c>
    </row>
    <row r="4" spans="1:14">
      <c r="A4" t="s">
        <v>9</v>
      </c>
      <c r="B4" s="13">
        <v>7.4</v>
      </c>
      <c r="C4">
        <v>6.2</v>
      </c>
      <c r="D4">
        <v>5.0999999999999996</v>
      </c>
      <c r="E4">
        <v>4.3</v>
      </c>
      <c r="F4">
        <v>3.8</v>
      </c>
      <c r="G4" s="7"/>
      <c r="I4" s="14" t="s">
        <v>58</v>
      </c>
      <c r="J4" s="13">
        <v>7.4</v>
      </c>
      <c r="K4">
        <v>6.2</v>
      </c>
      <c r="L4">
        <v>5.0999999999999996</v>
      </c>
      <c r="M4">
        <v>4.3</v>
      </c>
      <c r="N4">
        <v>3.8</v>
      </c>
    </row>
    <row r="5" spans="1:14">
      <c r="A5" t="s">
        <v>10</v>
      </c>
      <c r="B5" s="13">
        <v>7.8</v>
      </c>
      <c r="C5">
        <v>5.7</v>
      </c>
      <c r="D5">
        <v>4.8</v>
      </c>
      <c r="E5">
        <v>4.0999999999999996</v>
      </c>
      <c r="F5">
        <v>3.6</v>
      </c>
      <c r="G5" s="7"/>
      <c r="I5" s="14" t="s">
        <v>10</v>
      </c>
      <c r="J5" s="13">
        <v>7.8</v>
      </c>
      <c r="K5">
        <v>5.7</v>
      </c>
      <c r="L5">
        <v>4.8</v>
      </c>
      <c r="M5">
        <v>4.0999999999999996</v>
      </c>
      <c r="N5">
        <v>3.6</v>
      </c>
    </row>
    <row r="6" spans="1:14">
      <c r="A6" t="s">
        <v>11</v>
      </c>
      <c r="B6" s="13">
        <v>7.5</v>
      </c>
      <c r="C6">
        <v>5</v>
      </c>
      <c r="D6">
        <v>4.4000000000000004</v>
      </c>
      <c r="E6">
        <v>4</v>
      </c>
      <c r="F6">
        <v>3.6</v>
      </c>
      <c r="G6" s="7"/>
      <c r="I6" s="14" t="s">
        <v>59</v>
      </c>
      <c r="J6" s="13">
        <v>7.5</v>
      </c>
      <c r="K6">
        <v>5</v>
      </c>
      <c r="L6">
        <v>4.4000000000000004</v>
      </c>
      <c r="M6">
        <v>4</v>
      </c>
      <c r="N6">
        <v>3.6</v>
      </c>
    </row>
    <row r="7" spans="1:14">
      <c r="A7" t="s">
        <v>12</v>
      </c>
      <c r="B7" s="13">
        <v>7.7</v>
      </c>
      <c r="C7">
        <v>4.8</v>
      </c>
      <c r="D7">
        <v>4.4000000000000004</v>
      </c>
      <c r="E7">
        <v>3.7</v>
      </c>
      <c r="F7">
        <v>3.5</v>
      </c>
      <c r="G7" s="7"/>
      <c r="I7" s="14" t="s">
        <v>12</v>
      </c>
      <c r="J7" s="13">
        <v>7.7</v>
      </c>
      <c r="K7">
        <v>4.8</v>
      </c>
      <c r="L7">
        <v>4.4000000000000004</v>
      </c>
      <c r="M7">
        <v>3.7</v>
      </c>
      <c r="N7">
        <v>3.5</v>
      </c>
    </row>
    <row r="8" spans="1:14">
      <c r="G8" s="7"/>
    </row>
    <row r="9" spans="1:14">
      <c r="G9" s="7"/>
    </row>
    <row r="10" spans="1:14">
      <c r="G10" s="7"/>
    </row>
    <row r="11" spans="1:14">
      <c r="G11" s="7"/>
    </row>
    <row r="12" spans="1:14">
      <c r="G12" s="7"/>
    </row>
    <row r="13" spans="1:14">
      <c r="G13" s="7"/>
    </row>
    <row r="14" spans="1:14">
      <c r="G14" s="7"/>
    </row>
    <row r="15" spans="1:14">
      <c r="G15" s="7"/>
    </row>
    <row r="16" spans="1:14">
      <c r="G16" s="7"/>
    </row>
    <row r="17" spans="7:7">
      <c r="G17" s="7"/>
    </row>
    <row r="18" spans="7:7">
      <c r="G18" s="7"/>
    </row>
    <row r="19" spans="7:7">
      <c r="G19" s="7"/>
    </row>
    <row r="20" spans="7:7">
      <c r="G20" s="7"/>
    </row>
    <row r="21" spans="7:7">
      <c r="G21" s="7"/>
    </row>
    <row r="22" spans="7:7">
      <c r="G22" s="7"/>
    </row>
    <row r="23" spans="7:7">
      <c r="G23" s="7"/>
    </row>
    <row r="24" spans="7:7">
      <c r="G24" s="7"/>
    </row>
    <row r="25" spans="7:7">
      <c r="G25" s="7"/>
    </row>
    <row r="26" spans="7:7">
      <c r="G26" s="7"/>
    </row>
    <row r="27" spans="7:7">
      <c r="G27" s="7"/>
    </row>
    <row r="28" spans="7:7">
      <c r="G28" s="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56"/>
  <sheetViews>
    <sheetView tabSelected="1" topLeftCell="D16" zoomScale="105" zoomScaleNormal="85" workbookViewId="0">
      <selection activeCell="J35" sqref="J35"/>
    </sheetView>
  </sheetViews>
  <sheetFormatPr defaultRowHeight="14.4"/>
  <cols>
    <col min="1" max="1" width="15.6640625" customWidth="1"/>
    <col min="2" max="2" width="10.21875" bestFit="1" customWidth="1"/>
    <col min="3" max="3" width="19.109375" customWidth="1"/>
    <col min="4" max="4" width="17.5546875" bestFit="1" customWidth="1"/>
    <col min="5" max="5" width="12.21875" customWidth="1"/>
    <col min="7" max="7" width="10.21875" bestFit="1" customWidth="1"/>
    <col min="8" max="8" width="10.44140625" bestFit="1" customWidth="1"/>
    <col min="9" max="9" width="20.6640625" bestFit="1" customWidth="1"/>
    <col min="10" max="10" width="22" bestFit="1" customWidth="1"/>
    <col min="11" max="11" width="21.44140625" customWidth="1"/>
    <col min="12" max="12" width="23.88671875" bestFit="1" customWidth="1"/>
  </cols>
  <sheetData>
    <row r="2" spans="2:10">
      <c r="D2" s="4" t="s">
        <v>8</v>
      </c>
      <c r="I2" s="4" t="s">
        <v>1</v>
      </c>
    </row>
    <row r="3" spans="2:10">
      <c r="C3" t="s">
        <v>21</v>
      </c>
      <c r="D3" t="s">
        <v>26</v>
      </c>
      <c r="E3" t="s">
        <v>22</v>
      </c>
      <c r="H3" t="s">
        <v>21</v>
      </c>
      <c r="I3" t="s">
        <v>26</v>
      </c>
      <c r="J3" t="s">
        <v>22</v>
      </c>
    </row>
    <row r="4" spans="2:10">
      <c r="C4">
        <v>285</v>
      </c>
      <c r="D4">
        <v>367</v>
      </c>
      <c r="E4">
        <v>27.84</v>
      </c>
      <c r="H4">
        <v>200</v>
      </c>
      <c r="I4">
        <v>180</v>
      </c>
      <c r="J4">
        <v>20.03</v>
      </c>
    </row>
    <row r="5" spans="2:10">
      <c r="C5">
        <v>150</v>
      </c>
      <c r="D5">
        <v>203</v>
      </c>
      <c r="E5">
        <v>16.98</v>
      </c>
      <c r="H5">
        <v>210</v>
      </c>
      <c r="I5">
        <v>150</v>
      </c>
      <c r="J5">
        <v>24.71</v>
      </c>
    </row>
    <row r="6" spans="2:10">
      <c r="C6">
        <v>135</v>
      </c>
      <c r="D6">
        <v>282</v>
      </c>
      <c r="E6">
        <v>13.4</v>
      </c>
      <c r="G6" t="s">
        <v>23</v>
      </c>
      <c r="H6">
        <v>195</v>
      </c>
      <c r="I6">
        <v>260</v>
      </c>
      <c r="J6">
        <v>23.83</v>
      </c>
    </row>
    <row r="7" spans="2:10">
      <c r="C7">
        <v>140</v>
      </c>
      <c r="D7">
        <v>213</v>
      </c>
      <c r="E7">
        <v>16.25</v>
      </c>
      <c r="H7">
        <v>210</v>
      </c>
      <c r="I7">
        <v>125</v>
      </c>
      <c r="J7">
        <v>12.45</v>
      </c>
    </row>
    <row r="8" spans="2:10">
      <c r="C8">
        <v>125</v>
      </c>
      <c r="D8">
        <v>205</v>
      </c>
      <c r="E8">
        <v>14.47</v>
      </c>
      <c r="G8" t="s">
        <v>24</v>
      </c>
      <c r="H8">
        <v>330</v>
      </c>
      <c r="I8">
        <v>400</v>
      </c>
      <c r="J8">
        <v>38.03</v>
      </c>
    </row>
    <row r="9" spans="2:10">
      <c r="C9">
        <v>145</v>
      </c>
      <c r="D9">
        <v>265</v>
      </c>
      <c r="E9">
        <v>23.11</v>
      </c>
      <c r="H9">
        <v>220</v>
      </c>
      <c r="I9">
        <v>220</v>
      </c>
      <c r="J9">
        <v>22.85</v>
      </c>
    </row>
    <row r="10" spans="2:10">
      <c r="B10" t="s">
        <v>23</v>
      </c>
      <c r="C10">
        <v>165</v>
      </c>
      <c r="D10">
        <v>320</v>
      </c>
      <c r="E10">
        <v>28.74</v>
      </c>
      <c r="H10">
        <v>210</v>
      </c>
      <c r="I10">
        <v>286</v>
      </c>
      <c r="J10">
        <v>17.21</v>
      </c>
    </row>
    <row r="11" spans="2:10">
      <c r="B11" t="s">
        <v>23</v>
      </c>
      <c r="C11">
        <v>245</v>
      </c>
      <c r="D11">
        <v>423</v>
      </c>
      <c r="E11">
        <v>32.54</v>
      </c>
      <c r="G11" t="s">
        <v>23</v>
      </c>
      <c r="H11">
        <v>260</v>
      </c>
      <c r="I11">
        <v>330</v>
      </c>
      <c r="J11">
        <v>25.63</v>
      </c>
    </row>
    <row r="12" spans="2:10">
      <c r="C12">
        <v>150</v>
      </c>
      <c r="D12">
        <v>238</v>
      </c>
      <c r="E12">
        <v>16.41</v>
      </c>
      <c r="H12">
        <v>180</v>
      </c>
      <c r="I12">
        <v>123</v>
      </c>
      <c r="J12">
        <v>18.27</v>
      </c>
    </row>
    <row r="13" spans="2:10">
      <c r="C13">
        <v>140</v>
      </c>
      <c r="D13">
        <v>210</v>
      </c>
      <c r="E13">
        <v>14.05</v>
      </c>
      <c r="H13">
        <v>160</v>
      </c>
      <c r="I13">
        <v>114</v>
      </c>
      <c r="J13">
        <v>12.62</v>
      </c>
    </row>
    <row r="14" spans="2:10">
      <c r="B14" t="s">
        <v>23</v>
      </c>
      <c r="C14">
        <v>325</v>
      </c>
      <c r="D14">
        <v>430</v>
      </c>
      <c r="E14">
        <v>54.01</v>
      </c>
      <c r="H14">
        <v>170</v>
      </c>
      <c r="I14">
        <v>130</v>
      </c>
      <c r="J14">
        <v>16.27</v>
      </c>
    </row>
    <row r="15" spans="2:10">
      <c r="C15">
        <v>120</v>
      </c>
      <c r="D15">
        <v>200</v>
      </c>
      <c r="E15">
        <v>18.23</v>
      </c>
      <c r="G15" t="s">
        <v>23</v>
      </c>
      <c r="H15">
        <v>220</v>
      </c>
      <c r="I15">
        <v>240</v>
      </c>
      <c r="J15">
        <v>23.81</v>
      </c>
    </row>
    <row r="16" spans="2:10">
      <c r="C16">
        <v>270</v>
      </c>
      <c r="D16">
        <v>380</v>
      </c>
      <c r="E16">
        <v>29.06</v>
      </c>
      <c r="H16">
        <v>175</v>
      </c>
      <c r="I16">
        <v>134</v>
      </c>
      <c r="J16">
        <v>10.5</v>
      </c>
    </row>
    <row r="17" spans="2:10">
      <c r="C17">
        <v>193</v>
      </c>
      <c r="D17">
        <v>410</v>
      </c>
      <c r="E17">
        <v>31.02</v>
      </c>
      <c r="H17">
        <v>180</v>
      </c>
      <c r="I17">
        <v>142</v>
      </c>
      <c r="J17">
        <v>11.16</v>
      </c>
    </row>
    <row r="18" spans="2:10">
      <c r="C18">
        <v>150</v>
      </c>
      <c r="D18">
        <v>327</v>
      </c>
      <c r="E18">
        <v>28.04</v>
      </c>
      <c r="H18">
        <v>110</v>
      </c>
      <c r="I18">
        <v>76</v>
      </c>
      <c r="J18">
        <v>11.33</v>
      </c>
    </row>
    <row r="19" spans="2:10">
      <c r="C19">
        <v>150</v>
      </c>
      <c r="D19">
        <v>290</v>
      </c>
      <c r="E19">
        <v>12.23</v>
      </c>
      <c r="H19">
        <v>169</v>
      </c>
      <c r="I19">
        <v>145</v>
      </c>
      <c r="J19">
        <v>12.82</v>
      </c>
    </row>
    <row r="20" spans="2:10">
      <c r="C20">
        <v>155</v>
      </c>
      <c r="D20">
        <v>300</v>
      </c>
      <c r="E20">
        <v>11.89</v>
      </c>
      <c r="H20">
        <v>205</v>
      </c>
      <c r="I20">
        <v>200</v>
      </c>
      <c r="J20">
        <v>14.18</v>
      </c>
    </row>
    <row r="21" spans="2:10">
      <c r="C21">
        <v>195</v>
      </c>
      <c r="D21">
        <v>345</v>
      </c>
      <c r="E21">
        <v>23.82</v>
      </c>
      <c r="H21">
        <v>188</v>
      </c>
      <c r="I21">
        <v>120</v>
      </c>
      <c r="J21">
        <v>23.91</v>
      </c>
    </row>
    <row r="22" spans="2:10">
      <c r="C22">
        <v>240</v>
      </c>
      <c r="D22">
        <v>215</v>
      </c>
      <c r="E22">
        <v>24.21</v>
      </c>
      <c r="H22">
        <v>265</v>
      </c>
      <c r="I22">
        <v>285</v>
      </c>
      <c r="J22">
        <v>27.44</v>
      </c>
    </row>
    <row r="23" spans="2:10">
      <c r="C23">
        <v>175</v>
      </c>
      <c r="D23">
        <v>210</v>
      </c>
      <c r="E23">
        <v>18.739999999999998</v>
      </c>
      <c r="H23">
        <v>125</v>
      </c>
      <c r="I23">
        <v>70</v>
      </c>
      <c r="J23">
        <v>9.85</v>
      </c>
    </row>
    <row r="24" spans="2:10">
      <c r="C24">
        <v>160</v>
      </c>
      <c r="D24">
        <v>360</v>
      </c>
      <c r="E24">
        <v>15.35</v>
      </c>
      <c r="H24">
        <v>170</v>
      </c>
      <c r="I24">
        <v>135</v>
      </c>
      <c r="J24">
        <v>11.84</v>
      </c>
    </row>
    <row r="25" spans="2:10">
      <c r="C25">
        <v>136</v>
      </c>
      <c r="D25">
        <v>290</v>
      </c>
      <c r="E25">
        <v>21.47</v>
      </c>
      <c r="H25">
        <v>150</v>
      </c>
      <c r="I25">
        <v>140</v>
      </c>
      <c r="J25">
        <v>15.34</v>
      </c>
    </row>
    <row r="26" spans="2:10">
      <c r="B26" t="s">
        <v>23</v>
      </c>
      <c r="C26">
        <v>380</v>
      </c>
      <c r="D26">
        <v>380</v>
      </c>
      <c r="E26">
        <v>38.04</v>
      </c>
      <c r="H26">
        <v>115</v>
      </c>
      <c r="I26">
        <v>80</v>
      </c>
      <c r="J26">
        <v>10.56</v>
      </c>
    </row>
    <row r="27" spans="2:10">
      <c r="C27">
        <v>152</v>
      </c>
      <c r="D27">
        <v>240</v>
      </c>
      <c r="E27">
        <v>12.11</v>
      </c>
      <c r="H27">
        <v>156</v>
      </c>
      <c r="I27">
        <v>120</v>
      </c>
      <c r="J27">
        <v>12.48</v>
      </c>
    </row>
    <row r="28" spans="2:10">
      <c r="C28">
        <v>138</v>
      </c>
      <c r="D28">
        <v>280</v>
      </c>
      <c r="E28">
        <v>15.04</v>
      </c>
      <c r="H28">
        <v>170</v>
      </c>
      <c r="I28">
        <v>162</v>
      </c>
      <c r="J28">
        <v>11.02</v>
      </c>
    </row>
    <row r="29" spans="2:10">
      <c r="C29">
        <v>205</v>
      </c>
      <c r="D29">
        <v>460</v>
      </c>
      <c r="E29">
        <v>25.65</v>
      </c>
      <c r="H29">
        <v>175</v>
      </c>
      <c r="I29">
        <v>142</v>
      </c>
      <c r="J29">
        <v>11.4</v>
      </c>
    </row>
    <row r="30" spans="2:10">
      <c r="C30">
        <v>120</v>
      </c>
      <c r="D30">
        <v>200</v>
      </c>
      <c r="E30">
        <v>12.47</v>
      </c>
      <c r="H30">
        <v>172</v>
      </c>
      <c r="I30">
        <v>110</v>
      </c>
      <c r="J30">
        <v>12.81</v>
      </c>
    </row>
    <row r="31" spans="2:10">
      <c r="H31">
        <v>180</v>
      </c>
      <c r="I31">
        <v>200</v>
      </c>
      <c r="J31">
        <v>9.06</v>
      </c>
    </row>
    <row r="32" spans="2:10">
      <c r="H32">
        <v>171</v>
      </c>
      <c r="I32">
        <v>120</v>
      </c>
      <c r="J32">
        <v>25.4</v>
      </c>
    </row>
    <row r="33" spans="2:10">
      <c r="H33">
        <v>131</v>
      </c>
      <c r="I33">
        <v>80</v>
      </c>
      <c r="J33">
        <v>8.9499999999999993</v>
      </c>
    </row>
    <row r="34" spans="2:10">
      <c r="B34" t="s">
        <v>66</v>
      </c>
      <c r="C34">
        <v>151</v>
      </c>
      <c r="D34">
        <v>286</v>
      </c>
      <c r="E34">
        <v>18.739999999999998</v>
      </c>
      <c r="G34" t="s">
        <v>66</v>
      </c>
      <c r="H34">
        <v>177.5</v>
      </c>
      <c r="I34">
        <v>142</v>
      </c>
      <c r="J34">
        <v>13.5</v>
      </c>
    </row>
    <row r="35" spans="2:10">
      <c r="B35" t="s">
        <v>25</v>
      </c>
      <c r="C35" s="3">
        <f>AVERAGE(C4:C33)</f>
        <v>183.11111111111111</v>
      </c>
      <c r="D35" s="3">
        <f>AVERAGE(D4:D33)</f>
        <v>297.88888888888891</v>
      </c>
      <c r="E35" s="3">
        <f>AVERAGE(E4:E33)</f>
        <v>22.043333333333333</v>
      </c>
      <c r="G35" t="s">
        <v>25</v>
      </c>
      <c r="H35" s="3">
        <f>AVERAGE(H4:H34)</f>
        <v>185.46774193548387</v>
      </c>
      <c r="I35" s="3">
        <f>AVERAGE(I4:I34)</f>
        <v>166.48387096774192</v>
      </c>
      <c r="J35" s="3">
        <f>AVERAGE(J4:J34)</f>
        <v>16.750322580645161</v>
      </c>
    </row>
    <row r="36" spans="2:10">
      <c r="B36" t="s">
        <v>15</v>
      </c>
      <c r="C36">
        <f>_xlfn.STDEV.S(C4:C33)</f>
        <v>66.438712842006225</v>
      </c>
      <c r="D36">
        <f>_xlfn.STDEV.S(D4:D33)</f>
        <v>81.493904129428017</v>
      </c>
      <c r="E36">
        <f>_xlfn.STDEV.S(E4:E33)</f>
        <v>9.708026813693122</v>
      </c>
      <c r="G36" t="s">
        <v>15</v>
      </c>
      <c r="H36">
        <f>_xlfn.STDEV.S(H4:H33)</f>
        <v>45.256307111090436</v>
      </c>
      <c r="I36">
        <f>_xlfn.STDEV.S(I4:I33)</f>
        <v>79.556161034961278</v>
      </c>
      <c r="J36">
        <f>_xlfn.STDEV.S(J4:J33)</f>
        <v>7.1202701098189864</v>
      </c>
    </row>
    <row r="37" spans="2:10">
      <c r="B37" t="s">
        <v>13</v>
      </c>
      <c r="C37">
        <f>COUNT(C4:C33)</f>
        <v>27</v>
      </c>
      <c r="D37">
        <f>COUNT(D4:D33)</f>
        <v>27</v>
      </c>
      <c r="E37">
        <f>COUNT(E4:E33)</f>
        <v>27</v>
      </c>
      <c r="G37" t="s">
        <v>13</v>
      </c>
      <c r="H37">
        <f>COUNT(H4:H33)</f>
        <v>30</v>
      </c>
      <c r="I37">
        <f>COUNT(I4:I33)</f>
        <v>30</v>
      </c>
      <c r="J37">
        <f>COUNT(J4:J33)</f>
        <v>30</v>
      </c>
    </row>
    <row r="38" spans="2:10">
      <c r="B38" t="s">
        <v>14</v>
      </c>
      <c r="C38" s="3">
        <f>C36/SQRT(C37)</f>
        <v>12.786136247981513</v>
      </c>
      <c r="D38" s="3">
        <f t="shared" ref="D38:E38" si="0">D36/SQRT(D37)</f>
        <v>15.683509162146272</v>
      </c>
      <c r="E38" s="3">
        <f t="shared" si="0"/>
        <v>1.8683106313952762</v>
      </c>
      <c r="G38" t="s">
        <v>14</v>
      </c>
      <c r="H38" s="3">
        <f t="shared" ref="H38" si="1">H36/SQRT(H37)</f>
        <v>8.2626334247085627</v>
      </c>
      <c r="I38" s="3">
        <f t="shared" ref="I38" si="2">I36/SQRT(I37)</f>
        <v>14.524901329120611</v>
      </c>
      <c r="J38" s="3">
        <f t="shared" ref="J38" si="3">J36/SQRT(J37)</f>
        <v>1.2999775182258817</v>
      </c>
    </row>
    <row r="56" spans="1:15">
      <c r="A56" s="6"/>
      <c r="B56" s="6"/>
      <c r="C56" s="6"/>
      <c r="D56" s="6"/>
      <c r="E56" s="6"/>
      <c r="F56" s="6"/>
      <c r="J56" s="6"/>
      <c r="K56" s="6"/>
      <c r="L56" s="6"/>
      <c r="M56" s="6"/>
      <c r="N56" s="6"/>
      <c r="O56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DAFA7D67E6244BB76111F902F681F" ma:contentTypeVersion="10" ma:contentTypeDescription="Create a new document." ma:contentTypeScope="" ma:versionID="9d6ce1931c0238f731adb1e257b4dfe6">
  <xsd:schema xmlns:xsd="http://www.w3.org/2001/XMLSchema" xmlns:xs="http://www.w3.org/2001/XMLSchema" xmlns:p="http://schemas.microsoft.com/office/2006/metadata/properties" xmlns:ns3="365f5819-2a67-4430-9f89-b87fdd19fede" xmlns:ns4="058c18bd-d191-42c0-b404-a84f7393e407" targetNamespace="http://schemas.microsoft.com/office/2006/metadata/properties" ma:root="true" ma:fieldsID="37c361ce6e2f9adf27714860705e01dd" ns3:_="" ns4:_="">
    <xsd:import namespace="365f5819-2a67-4430-9f89-b87fdd19fede"/>
    <xsd:import namespace="058c18bd-d191-42c0-b404-a84f7393e4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f5819-2a67-4430-9f89-b87fdd19f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8c18bd-d191-42c0-b404-a84f7393e4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D161D0-B828-4048-A874-EA463D8CE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5f5819-2a67-4430-9f89-b87fdd19fede"/>
    <ds:schemaRef ds:uri="058c18bd-d191-42c0-b404-a84f7393e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4ACC18-A3D5-4771-A07A-64251474466A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65f5819-2a67-4430-9f89-b87fdd19fede"/>
    <ds:schemaRef ds:uri="http://schemas.microsoft.com/office/infopath/2007/PartnerControls"/>
    <ds:schemaRef ds:uri="http://purl.org/dc/dcmitype/"/>
    <ds:schemaRef ds:uri="058c18bd-d191-42c0-b404-a84f7393e40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63F99BB-4440-47E4-B1D4-AFE808254C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Graph 1</vt:lpstr>
      <vt:lpstr>Graph 2</vt:lpstr>
      <vt:lpstr>Graph 3</vt:lpstr>
      <vt:lpstr>Graph 4</vt:lpstr>
      <vt:lpstr>Graph 5</vt:lpstr>
      <vt:lpstr>Graph 6</vt:lpstr>
      <vt:lpstr>Graph 7</vt:lpstr>
      <vt:lpstr>Raw Data (for Graph 3-5)</vt:lpstr>
    </vt:vector>
  </TitlesOfParts>
  <Company>FNsP FDR Banska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doktor</dc:creator>
  <cp:lastModifiedBy>doktor</cp:lastModifiedBy>
  <dcterms:created xsi:type="dcterms:W3CDTF">2022-09-15T14:49:39Z</dcterms:created>
  <dcterms:modified xsi:type="dcterms:W3CDTF">2023-06-27T09:43:13Z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0x010100ED5DAFA7D67E6244BB76111F902F681F</vt:lpwstr>
  </property>
</Properties>
</file>