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6924"/>
  </bookViews>
  <sheets>
    <sheet name="Samples" sheetId="1" r:id="rId1"/>
    <sheet name="COLOR" sheetId="3" r:id="rId2"/>
  </sheets>
  <calcPr calcId="152511"/>
</workbook>
</file>

<file path=xl/calcChain.xml><?xml version="1.0" encoding="utf-8"?>
<calcChain xmlns="http://schemas.openxmlformats.org/spreadsheetml/2006/main">
  <c r="F455" i="3" l="1"/>
  <c r="J455" i="3" s="1"/>
  <c r="G455" i="3"/>
  <c r="K455" i="3" s="1"/>
  <c r="H455" i="3"/>
  <c r="L455" i="3" s="1"/>
  <c r="P455" i="3" l="1"/>
  <c r="AF455" i="3" s="1"/>
  <c r="AJ455" i="3" s="1"/>
  <c r="N455" i="3"/>
  <c r="AD455" i="3" s="1"/>
  <c r="AH455" i="3" s="1"/>
  <c r="O455" i="3"/>
  <c r="Z455" i="3" l="1"/>
  <c r="AE455" i="3"/>
  <c r="AI455" i="3" s="1"/>
  <c r="S455" i="3"/>
  <c r="B232" i="3"/>
  <c r="F232" i="3" s="1"/>
  <c r="J232" i="3" s="1"/>
  <c r="C232" i="3"/>
  <c r="G232" i="3" s="1"/>
  <c r="K232" i="3" s="1"/>
  <c r="D232" i="3"/>
  <c r="H232" i="3" s="1"/>
  <c r="L232" i="3" s="1"/>
  <c r="B233" i="3"/>
  <c r="F233" i="3" s="1"/>
  <c r="J233" i="3" s="1"/>
  <c r="C233" i="3"/>
  <c r="G233" i="3" s="1"/>
  <c r="K233" i="3" s="1"/>
  <c r="D233" i="3"/>
  <c r="B234" i="3"/>
  <c r="F234" i="3" s="1"/>
  <c r="J234" i="3" s="1"/>
  <c r="C234" i="3"/>
  <c r="G234" i="3" s="1"/>
  <c r="K234" i="3" s="1"/>
  <c r="D234" i="3"/>
  <c r="H234" i="3" s="1"/>
  <c r="L234" i="3" s="1"/>
  <c r="B235" i="3"/>
  <c r="C235" i="3"/>
  <c r="G235" i="3" s="1"/>
  <c r="K235" i="3" s="1"/>
  <c r="D235" i="3"/>
  <c r="H235" i="3" s="1"/>
  <c r="L235" i="3" s="1"/>
  <c r="B236" i="3"/>
  <c r="F236" i="3" s="1"/>
  <c r="J236" i="3" s="1"/>
  <c r="C236" i="3"/>
  <c r="D236" i="3"/>
  <c r="H236" i="3" s="1"/>
  <c r="L236" i="3" s="1"/>
  <c r="B237" i="3"/>
  <c r="F237" i="3" s="1"/>
  <c r="J237" i="3" s="1"/>
  <c r="C237" i="3"/>
  <c r="G237" i="3" s="1"/>
  <c r="K237" i="3" s="1"/>
  <c r="D237" i="3"/>
  <c r="B238" i="3"/>
  <c r="F238" i="3" s="1"/>
  <c r="J238" i="3" s="1"/>
  <c r="C238" i="3"/>
  <c r="G238" i="3" s="1"/>
  <c r="K238" i="3" s="1"/>
  <c r="D238" i="3"/>
  <c r="H238" i="3" s="1"/>
  <c r="L238" i="3" s="1"/>
  <c r="B239" i="3"/>
  <c r="C239" i="3"/>
  <c r="G239" i="3" s="1"/>
  <c r="K239" i="3" s="1"/>
  <c r="D239" i="3"/>
  <c r="H239" i="3" s="1"/>
  <c r="L239" i="3" s="1"/>
  <c r="B240" i="3"/>
  <c r="F240" i="3" s="1"/>
  <c r="J240" i="3" s="1"/>
  <c r="C240" i="3"/>
  <c r="G240" i="3" s="1"/>
  <c r="K240" i="3" s="1"/>
  <c r="D240" i="3"/>
  <c r="H240" i="3" s="1"/>
  <c r="L240" i="3" s="1"/>
  <c r="B241" i="3"/>
  <c r="F241" i="3" s="1"/>
  <c r="J241" i="3" s="1"/>
  <c r="C241" i="3"/>
  <c r="G241" i="3" s="1"/>
  <c r="K241" i="3" s="1"/>
  <c r="D241" i="3"/>
  <c r="B242" i="3"/>
  <c r="F242" i="3" s="1"/>
  <c r="J242" i="3" s="1"/>
  <c r="C242" i="3"/>
  <c r="G242" i="3" s="1"/>
  <c r="K242" i="3" s="1"/>
  <c r="D242" i="3"/>
  <c r="H242" i="3" s="1"/>
  <c r="L242" i="3" s="1"/>
  <c r="B243" i="3"/>
  <c r="F243" i="3" s="1"/>
  <c r="J243" i="3" s="1"/>
  <c r="C243" i="3"/>
  <c r="G243" i="3" s="1"/>
  <c r="K243" i="3" s="1"/>
  <c r="D243" i="3"/>
  <c r="H243" i="3" s="1"/>
  <c r="L243" i="3" s="1"/>
  <c r="B244" i="3"/>
  <c r="F244" i="3" s="1"/>
  <c r="J244" i="3" s="1"/>
  <c r="C244" i="3"/>
  <c r="D244" i="3"/>
  <c r="H244" i="3" s="1"/>
  <c r="L244" i="3" s="1"/>
  <c r="B245" i="3"/>
  <c r="F245" i="3" s="1"/>
  <c r="J245" i="3" s="1"/>
  <c r="C245" i="3"/>
  <c r="G245" i="3" s="1"/>
  <c r="K245" i="3" s="1"/>
  <c r="D245" i="3"/>
  <c r="B246" i="3"/>
  <c r="F246" i="3" s="1"/>
  <c r="J246" i="3" s="1"/>
  <c r="C246" i="3"/>
  <c r="G246" i="3" s="1"/>
  <c r="K246" i="3" s="1"/>
  <c r="D246" i="3"/>
  <c r="H246" i="3" s="1"/>
  <c r="L246" i="3" s="1"/>
  <c r="B247" i="3"/>
  <c r="C247" i="3"/>
  <c r="G247" i="3" s="1"/>
  <c r="K247" i="3" s="1"/>
  <c r="D247" i="3"/>
  <c r="H247" i="3" s="1"/>
  <c r="L247" i="3" s="1"/>
  <c r="B248" i="3"/>
  <c r="F248" i="3" s="1"/>
  <c r="J248" i="3" s="1"/>
  <c r="C248" i="3"/>
  <c r="G248" i="3" s="1"/>
  <c r="K248" i="3" s="1"/>
  <c r="D248" i="3"/>
  <c r="H248" i="3" s="1"/>
  <c r="L248" i="3" s="1"/>
  <c r="B249" i="3"/>
  <c r="F249" i="3" s="1"/>
  <c r="J249" i="3" s="1"/>
  <c r="C249" i="3"/>
  <c r="G249" i="3" s="1"/>
  <c r="K249" i="3" s="1"/>
  <c r="D249" i="3"/>
  <c r="B250" i="3"/>
  <c r="F250" i="3" s="1"/>
  <c r="J250" i="3" s="1"/>
  <c r="C250" i="3"/>
  <c r="G250" i="3" s="1"/>
  <c r="K250" i="3" s="1"/>
  <c r="D250" i="3"/>
  <c r="H250" i="3" s="1"/>
  <c r="L250" i="3" s="1"/>
  <c r="B251" i="3"/>
  <c r="C251" i="3"/>
  <c r="G251" i="3" s="1"/>
  <c r="K251" i="3" s="1"/>
  <c r="D251" i="3"/>
  <c r="H251" i="3" s="1"/>
  <c r="L251" i="3" s="1"/>
  <c r="B252" i="3"/>
  <c r="F252" i="3" s="1"/>
  <c r="J252" i="3" s="1"/>
  <c r="C252" i="3"/>
  <c r="G252" i="3" s="1"/>
  <c r="K252" i="3" s="1"/>
  <c r="D252" i="3"/>
  <c r="H252" i="3" s="1"/>
  <c r="L252" i="3" s="1"/>
  <c r="B253" i="3"/>
  <c r="F253" i="3" s="1"/>
  <c r="J253" i="3" s="1"/>
  <c r="C253" i="3"/>
  <c r="G253" i="3" s="1"/>
  <c r="K253" i="3" s="1"/>
  <c r="D253" i="3"/>
  <c r="B254" i="3"/>
  <c r="F254" i="3" s="1"/>
  <c r="J254" i="3" s="1"/>
  <c r="C254" i="3"/>
  <c r="G254" i="3" s="1"/>
  <c r="K254" i="3" s="1"/>
  <c r="D254" i="3"/>
  <c r="H254" i="3" s="1"/>
  <c r="L254" i="3" s="1"/>
  <c r="B255" i="3"/>
  <c r="C255" i="3"/>
  <c r="G255" i="3" s="1"/>
  <c r="K255" i="3" s="1"/>
  <c r="D255" i="3"/>
  <c r="H255" i="3" s="1"/>
  <c r="L255" i="3" s="1"/>
  <c r="B256" i="3"/>
  <c r="F256" i="3" s="1"/>
  <c r="J256" i="3" s="1"/>
  <c r="C256" i="3"/>
  <c r="D256" i="3"/>
  <c r="H256" i="3" s="1"/>
  <c r="L256" i="3" s="1"/>
  <c r="B257" i="3"/>
  <c r="F257" i="3" s="1"/>
  <c r="J257" i="3" s="1"/>
  <c r="C257" i="3"/>
  <c r="G257" i="3" s="1"/>
  <c r="K257" i="3" s="1"/>
  <c r="D257" i="3"/>
  <c r="B258" i="3"/>
  <c r="F258" i="3" s="1"/>
  <c r="J258" i="3" s="1"/>
  <c r="C258" i="3"/>
  <c r="G258" i="3" s="1"/>
  <c r="K258" i="3" s="1"/>
  <c r="D258" i="3"/>
  <c r="H258" i="3" s="1"/>
  <c r="L258" i="3" s="1"/>
  <c r="B259" i="3"/>
  <c r="F259" i="3" s="1"/>
  <c r="J259" i="3" s="1"/>
  <c r="C259" i="3"/>
  <c r="D259" i="3"/>
  <c r="H259" i="3" s="1"/>
  <c r="L259" i="3" s="1"/>
  <c r="B260" i="3"/>
  <c r="F260" i="3" s="1"/>
  <c r="J260" i="3" s="1"/>
  <c r="C260" i="3"/>
  <c r="D260" i="3"/>
  <c r="H260" i="3" s="1"/>
  <c r="L260" i="3" s="1"/>
  <c r="B261" i="3"/>
  <c r="F261" i="3" s="1"/>
  <c r="J261" i="3" s="1"/>
  <c r="C261" i="3"/>
  <c r="G261" i="3" s="1"/>
  <c r="K261" i="3" s="1"/>
  <c r="D261" i="3"/>
  <c r="H261" i="3" s="1"/>
  <c r="L261" i="3" s="1"/>
  <c r="B262" i="3"/>
  <c r="F262" i="3" s="1"/>
  <c r="J262" i="3" s="1"/>
  <c r="C262" i="3"/>
  <c r="G262" i="3" s="1"/>
  <c r="K262" i="3" s="1"/>
  <c r="D262" i="3"/>
  <c r="H262" i="3" s="1"/>
  <c r="L262" i="3" s="1"/>
  <c r="B263" i="3"/>
  <c r="F263" i="3" s="1"/>
  <c r="J263" i="3" s="1"/>
  <c r="C263" i="3"/>
  <c r="G263" i="3" s="1"/>
  <c r="K263" i="3" s="1"/>
  <c r="D263" i="3"/>
  <c r="H263" i="3" s="1"/>
  <c r="L263" i="3" s="1"/>
  <c r="B264" i="3"/>
  <c r="F264" i="3" s="1"/>
  <c r="J264" i="3" s="1"/>
  <c r="C264" i="3"/>
  <c r="D264" i="3"/>
  <c r="H264" i="3" s="1"/>
  <c r="L264" i="3" s="1"/>
  <c r="B265" i="3"/>
  <c r="F265" i="3" s="1"/>
  <c r="J265" i="3" s="1"/>
  <c r="C265" i="3"/>
  <c r="G265" i="3" s="1"/>
  <c r="K265" i="3" s="1"/>
  <c r="D265" i="3"/>
  <c r="H265" i="3" s="1"/>
  <c r="L265" i="3" s="1"/>
  <c r="B266" i="3"/>
  <c r="F266" i="3" s="1"/>
  <c r="J266" i="3" s="1"/>
  <c r="C266" i="3"/>
  <c r="G266" i="3" s="1"/>
  <c r="K266" i="3" s="1"/>
  <c r="D266" i="3"/>
  <c r="H266" i="3" s="1"/>
  <c r="L266" i="3" s="1"/>
  <c r="B267" i="3"/>
  <c r="C267" i="3"/>
  <c r="G267" i="3" s="1"/>
  <c r="K267" i="3" s="1"/>
  <c r="D267" i="3"/>
  <c r="H267" i="3" s="1"/>
  <c r="L267" i="3" s="1"/>
  <c r="B268" i="3"/>
  <c r="F268" i="3" s="1"/>
  <c r="J268" i="3" s="1"/>
  <c r="C268" i="3"/>
  <c r="D268" i="3"/>
  <c r="H268" i="3" s="1"/>
  <c r="L268" i="3" s="1"/>
  <c r="B269" i="3"/>
  <c r="F269" i="3" s="1"/>
  <c r="J269" i="3" s="1"/>
  <c r="C269" i="3"/>
  <c r="G269" i="3" s="1"/>
  <c r="K269" i="3" s="1"/>
  <c r="D269" i="3"/>
  <c r="B270" i="3"/>
  <c r="F270" i="3" s="1"/>
  <c r="J270" i="3" s="1"/>
  <c r="C270" i="3"/>
  <c r="G270" i="3" s="1"/>
  <c r="K270" i="3" s="1"/>
  <c r="D270" i="3"/>
  <c r="H270" i="3" s="1"/>
  <c r="L270" i="3" s="1"/>
  <c r="B271" i="3"/>
  <c r="F271" i="3" s="1"/>
  <c r="J271" i="3" s="1"/>
  <c r="C271" i="3"/>
  <c r="D271" i="3"/>
  <c r="H271" i="3" s="1"/>
  <c r="L271" i="3" s="1"/>
  <c r="B272" i="3"/>
  <c r="F272" i="3" s="1"/>
  <c r="J272" i="3" s="1"/>
  <c r="C272" i="3"/>
  <c r="D272" i="3"/>
  <c r="H272" i="3" s="1"/>
  <c r="L272" i="3" s="1"/>
  <c r="B273" i="3"/>
  <c r="F273" i="3" s="1"/>
  <c r="J273" i="3" s="1"/>
  <c r="C273" i="3"/>
  <c r="G273" i="3" s="1"/>
  <c r="K273" i="3" s="1"/>
  <c r="D273" i="3"/>
  <c r="B274" i="3"/>
  <c r="F274" i="3" s="1"/>
  <c r="J274" i="3" s="1"/>
  <c r="C274" i="3"/>
  <c r="G274" i="3" s="1"/>
  <c r="K274" i="3" s="1"/>
  <c r="D274" i="3"/>
  <c r="H274" i="3" s="1"/>
  <c r="L274" i="3" s="1"/>
  <c r="B275" i="3"/>
  <c r="C275" i="3"/>
  <c r="D275" i="3"/>
  <c r="H275" i="3" s="1"/>
  <c r="L275" i="3" s="1"/>
  <c r="B276" i="3"/>
  <c r="F276" i="3" s="1"/>
  <c r="J276" i="3" s="1"/>
  <c r="C276" i="3"/>
  <c r="D276" i="3"/>
  <c r="H276" i="3" s="1"/>
  <c r="L276" i="3" s="1"/>
  <c r="B277" i="3"/>
  <c r="F277" i="3" s="1"/>
  <c r="J277" i="3" s="1"/>
  <c r="C277" i="3"/>
  <c r="G277" i="3" s="1"/>
  <c r="K277" i="3" s="1"/>
  <c r="D277" i="3"/>
  <c r="B278" i="3"/>
  <c r="F278" i="3" s="1"/>
  <c r="J278" i="3" s="1"/>
  <c r="C278" i="3"/>
  <c r="G278" i="3" s="1"/>
  <c r="K278" i="3" s="1"/>
  <c r="D278" i="3"/>
  <c r="H278" i="3" s="1"/>
  <c r="L278" i="3" s="1"/>
  <c r="B279" i="3"/>
  <c r="C279" i="3"/>
  <c r="G279" i="3" s="1"/>
  <c r="K279" i="3" s="1"/>
  <c r="D279" i="3"/>
  <c r="H279" i="3" s="1"/>
  <c r="L279" i="3" s="1"/>
  <c r="B280" i="3"/>
  <c r="F280" i="3" s="1"/>
  <c r="J280" i="3" s="1"/>
  <c r="C280" i="3"/>
  <c r="G280" i="3" s="1"/>
  <c r="K280" i="3" s="1"/>
  <c r="D280" i="3"/>
  <c r="H280" i="3" s="1"/>
  <c r="L280" i="3" s="1"/>
  <c r="B281" i="3"/>
  <c r="F281" i="3" s="1"/>
  <c r="J281" i="3" s="1"/>
  <c r="C281" i="3"/>
  <c r="G281" i="3" s="1"/>
  <c r="K281" i="3" s="1"/>
  <c r="D281" i="3"/>
  <c r="H281" i="3" s="1"/>
  <c r="L281" i="3" s="1"/>
  <c r="B282" i="3"/>
  <c r="F282" i="3" s="1"/>
  <c r="J282" i="3" s="1"/>
  <c r="C282" i="3"/>
  <c r="G282" i="3" s="1"/>
  <c r="K282" i="3" s="1"/>
  <c r="D282" i="3"/>
  <c r="H282" i="3" s="1"/>
  <c r="L282" i="3" s="1"/>
  <c r="B283" i="3"/>
  <c r="F283" i="3" s="1"/>
  <c r="J283" i="3" s="1"/>
  <c r="C283" i="3"/>
  <c r="D283" i="3"/>
  <c r="H283" i="3" s="1"/>
  <c r="L283" i="3" s="1"/>
  <c r="B284" i="3"/>
  <c r="F284" i="3" s="1"/>
  <c r="J284" i="3" s="1"/>
  <c r="C284" i="3"/>
  <c r="G284" i="3" s="1"/>
  <c r="K284" i="3" s="1"/>
  <c r="D284" i="3"/>
  <c r="H284" i="3" s="1"/>
  <c r="L284" i="3" s="1"/>
  <c r="B285" i="3"/>
  <c r="F285" i="3" s="1"/>
  <c r="J285" i="3" s="1"/>
  <c r="C285" i="3"/>
  <c r="G285" i="3" s="1"/>
  <c r="K285" i="3" s="1"/>
  <c r="D285" i="3"/>
  <c r="B286" i="3"/>
  <c r="F286" i="3" s="1"/>
  <c r="J286" i="3" s="1"/>
  <c r="C286" i="3"/>
  <c r="G286" i="3" s="1"/>
  <c r="K286" i="3" s="1"/>
  <c r="D286" i="3"/>
  <c r="H286" i="3" s="1"/>
  <c r="L286" i="3" s="1"/>
  <c r="B287" i="3"/>
  <c r="C287" i="3"/>
  <c r="G287" i="3" s="1"/>
  <c r="K287" i="3" s="1"/>
  <c r="D287" i="3"/>
  <c r="H287" i="3" s="1"/>
  <c r="L287" i="3" s="1"/>
  <c r="B288" i="3"/>
  <c r="F288" i="3" s="1"/>
  <c r="J288" i="3" s="1"/>
  <c r="C288" i="3"/>
  <c r="G288" i="3" s="1"/>
  <c r="K288" i="3" s="1"/>
  <c r="D288" i="3"/>
  <c r="H288" i="3" s="1"/>
  <c r="L288" i="3" s="1"/>
  <c r="B289" i="3"/>
  <c r="F289" i="3" s="1"/>
  <c r="J289" i="3" s="1"/>
  <c r="C289" i="3"/>
  <c r="G289" i="3" s="1"/>
  <c r="K289" i="3" s="1"/>
  <c r="D289" i="3"/>
  <c r="H289" i="3" s="1"/>
  <c r="L289" i="3" s="1"/>
  <c r="B290" i="3"/>
  <c r="F290" i="3" s="1"/>
  <c r="J290" i="3" s="1"/>
  <c r="C290" i="3"/>
  <c r="G290" i="3" s="1"/>
  <c r="K290" i="3" s="1"/>
  <c r="D290" i="3"/>
  <c r="H290" i="3" s="1"/>
  <c r="L290" i="3" s="1"/>
  <c r="B291" i="3"/>
  <c r="F291" i="3" s="1"/>
  <c r="J291" i="3" s="1"/>
  <c r="C291" i="3"/>
  <c r="D291" i="3"/>
  <c r="H291" i="3" s="1"/>
  <c r="L291" i="3" s="1"/>
  <c r="B292" i="3"/>
  <c r="F292" i="3" s="1"/>
  <c r="J292" i="3" s="1"/>
  <c r="C292" i="3"/>
  <c r="G292" i="3" s="1"/>
  <c r="K292" i="3" s="1"/>
  <c r="D292" i="3"/>
  <c r="H292" i="3" s="1"/>
  <c r="L292" i="3" s="1"/>
  <c r="B293" i="3"/>
  <c r="F293" i="3" s="1"/>
  <c r="J293" i="3" s="1"/>
  <c r="C293" i="3"/>
  <c r="G293" i="3" s="1"/>
  <c r="K293" i="3" s="1"/>
  <c r="D293" i="3"/>
  <c r="H293" i="3" s="1"/>
  <c r="L293" i="3" s="1"/>
  <c r="B294" i="3"/>
  <c r="F294" i="3" s="1"/>
  <c r="J294" i="3" s="1"/>
  <c r="C294" i="3"/>
  <c r="G294" i="3" s="1"/>
  <c r="K294" i="3" s="1"/>
  <c r="D294" i="3"/>
  <c r="H294" i="3" s="1"/>
  <c r="L294" i="3" s="1"/>
  <c r="B295" i="3"/>
  <c r="F295" i="3" s="1"/>
  <c r="J295" i="3" s="1"/>
  <c r="C295" i="3"/>
  <c r="G295" i="3" s="1"/>
  <c r="K295" i="3" s="1"/>
  <c r="D295" i="3"/>
  <c r="H295" i="3" s="1"/>
  <c r="L295" i="3" s="1"/>
  <c r="B296" i="3"/>
  <c r="F296" i="3" s="1"/>
  <c r="J296" i="3" s="1"/>
  <c r="C296" i="3"/>
  <c r="G296" i="3" s="1"/>
  <c r="K296" i="3" s="1"/>
  <c r="D296" i="3"/>
  <c r="H296" i="3" s="1"/>
  <c r="L296" i="3" s="1"/>
  <c r="B297" i="3"/>
  <c r="F297" i="3" s="1"/>
  <c r="J297" i="3" s="1"/>
  <c r="C297" i="3"/>
  <c r="G297" i="3" s="1"/>
  <c r="K297" i="3" s="1"/>
  <c r="D297" i="3"/>
  <c r="H297" i="3" s="1"/>
  <c r="L297" i="3" s="1"/>
  <c r="B298" i="3"/>
  <c r="F298" i="3" s="1"/>
  <c r="J298" i="3" s="1"/>
  <c r="C298" i="3"/>
  <c r="G298" i="3" s="1"/>
  <c r="K298" i="3" s="1"/>
  <c r="D298" i="3"/>
  <c r="H298" i="3" s="1"/>
  <c r="L298" i="3" s="1"/>
  <c r="B299" i="3"/>
  <c r="C299" i="3"/>
  <c r="G299" i="3" s="1"/>
  <c r="K299" i="3" s="1"/>
  <c r="D299" i="3"/>
  <c r="H299" i="3" s="1"/>
  <c r="L299" i="3" s="1"/>
  <c r="B300" i="3"/>
  <c r="F300" i="3" s="1"/>
  <c r="J300" i="3" s="1"/>
  <c r="C300" i="3"/>
  <c r="G300" i="3" s="1"/>
  <c r="K300" i="3" s="1"/>
  <c r="D300" i="3"/>
  <c r="H300" i="3" s="1"/>
  <c r="L300" i="3" s="1"/>
  <c r="B301" i="3"/>
  <c r="F301" i="3" s="1"/>
  <c r="J301" i="3" s="1"/>
  <c r="C301" i="3"/>
  <c r="G301" i="3" s="1"/>
  <c r="K301" i="3" s="1"/>
  <c r="D301" i="3"/>
  <c r="B302" i="3"/>
  <c r="F302" i="3" s="1"/>
  <c r="J302" i="3" s="1"/>
  <c r="C302" i="3"/>
  <c r="G302" i="3" s="1"/>
  <c r="K302" i="3" s="1"/>
  <c r="D302" i="3"/>
  <c r="H302" i="3" s="1"/>
  <c r="L302" i="3" s="1"/>
  <c r="B303" i="3"/>
  <c r="C303" i="3"/>
  <c r="G303" i="3" s="1"/>
  <c r="K303" i="3" s="1"/>
  <c r="D303" i="3"/>
  <c r="H303" i="3" s="1"/>
  <c r="L303" i="3" s="1"/>
  <c r="B304" i="3"/>
  <c r="F304" i="3" s="1"/>
  <c r="J304" i="3" s="1"/>
  <c r="C304" i="3"/>
  <c r="G304" i="3" s="1"/>
  <c r="K304" i="3" s="1"/>
  <c r="D304" i="3"/>
  <c r="H304" i="3" s="1"/>
  <c r="L304" i="3" s="1"/>
  <c r="B305" i="3"/>
  <c r="F305" i="3" s="1"/>
  <c r="J305" i="3" s="1"/>
  <c r="C305" i="3"/>
  <c r="G305" i="3" s="1"/>
  <c r="K305" i="3" s="1"/>
  <c r="D305" i="3"/>
  <c r="H305" i="3" s="1"/>
  <c r="L305" i="3" s="1"/>
  <c r="B306" i="3"/>
  <c r="F306" i="3" s="1"/>
  <c r="J306" i="3" s="1"/>
  <c r="C306" i="3"/>
  <c r="G306" i="3" s="1"/>
  <c r="K306" i="3" s="1"/>
  <c r="D306" i="3"/>
  <c r="H306" i="3" s="1"/>
  <c r="L306" i="3" s="1"/>
  <c r="B307" i="3"/>
  <c r="C307" i="3"/>
  <c r="G307" i="3" s="1"/>
  <c r="K307" i="3" s="1"/>
  <c r="D307" i="3"/>
  <c r="H307" i="3" s="1"/>
  <c r="L307" i="3" s="1"/>
  <c r="B308" i="3"/>
  <c r="F308" i="3" s="1"/>
  <c r="J308" i="3" s="1"/>
  <c r="C308" i="3"/>
  <c r="G308" i="3" s="1"/>
  <c r="K308" i="3" s="1"/>
  <c r="D308" i="3"/>
  <c r="H308" i="3" s="1"/>
  <c r="L308" i="3" s="1"/>
  <c r="B309" i="3"/>
  <c r="F309" i="3" s="1"/>
  <c r="J309" i="3" s="1"/>
  <c r="C309" i="3"/>
  <c r="G309" i="3" s="1"/>
  <c r="K309" i="3" s="1"/>
  <c r="D309" i="3"/>
  <c r="B310" i="3"/>
  <c r="F310" i="3" s="1"/>
  <c r="J310" i="3" s="1"/>
  <c r="C310" i="3"/>
  <c r="G310" i="3" s="1"/>
  <c r="K310" i="3" s="1"/>
  <c r="D310" i="3"/>
  <c r="H310" i="3" s="1"/>
  <c r="L310" i="3" s="1"/>
  <c r="B311" i="3"/>
  <c r="F311" i="3" s="1"/>
  <c r="J311" i="3" s="1"/>
  <c r="C311" i="3"/>
  <c r="G311" i="3" s="1"/>
  <c r="K311" i="3" s="1"/>
  <c r="D311" i="3"/>
  <c r="H311" i="3" s="1"/>
  <c r="L311" i="3" s="1"/>
  <c r="B312" i="3"/>
  <c r="F312" i="3" s="1"/>
  <c r="J312" i="3" s="1"/>
  <c r="C312" i="3"/>
  <c r="D312" i="3"/>
  <c r="H312" i="3" s="1"/>
  <c r="L312" i="3" s="1"/>
  <c r="B313" i="3"/>
  <c r="F313" i="3" s="1"/>
  <c r="J313" i="3" s="1"/>
  <c r="C313" i="3"/>
  <c r="G313" i="3" s="1"/>
  <c r="K313" i="3" s="1"/>
  <c r="D313" i="3"/>
  <c r="H313" i="3" s="1"/>
  <c r="L313" i="3" s="1"/>
  <c r="B314" i="3"/>
  <c r="F314" i="3" s="1"/>
  <c r="J314" i="3" s="1"/>
  <c r="C314" i="3"/>
  <c r="G314" i="3" s="1"/>
  <c r="K314" i="3" s="1"/>
  <c r="D314" i="3"/>
  <c r="H314" i="3" s="1"/>
  <c r="L314" i="3" s="1"/>
  <c r="B315" i="3"/>
  <c r="C315" i="3"/>
  <c r="G315" i="3" s="1"/>
  <c r="K315" i="3" s="1"/>
  <c r="D315" i="3"/>
  <c r="H315" i="3" s="1"/>
  <c r="L315" i="3" s="1"/>
  <c r="B316" i="3"/>
  <c r="F316" i="3" s="1"/>
  <c r="J316" i="3" s="1"/>
  <c r="C316" i="3"/>
  <c r="D316" i="3"/>
  <c r="H316" i="3" s="1"/>
  <c r="L316" i="3" s="1"/>
  <c r="B317" i="3"/>
  <c r="F317" i="3" s="1"/>
  <c r="J317" i="3" s="1"/>
  <c r="C317" i="3"/>
  <c r="G317" i="3" s="1"/>
  <c r="K317" i="3" s="1"/>
  <c r="D317" i="3"/>
  <c r="H317" i="3" s="1"/>
  <c r="L317" i="3" s="1"/>
  <c r="B318" i="3"/>
  <c r="F318" i="3" s="1"/>
  <c r="J318" i="3" s="1"/>
  <c r="C318" i="3"/>
  <c r="G318" i="3" s="1"/>
  <c r="K318" i="3" s="1"/>
  <c r="D318" i="3"/>
  <c r="H318" i="3" s="1"/>
  <c r="L318" i="3" s="1"/>
  <c r="B319" i="3"/>
  <c r="C319" i="3"/>
  <c r="G319" i="3" s="1"/>
  <c r="K319" i="3" s="1"/>
  <c r="D319" i="3"/>
  <c r="H319" i="3" s="1"/>
  <c r="L319" i="3" s="1"/>
  <c r="B320" i="3"/>
  <c r="F320" i="3" s="1"/>
  <c r="J320" i="3" s="1"/>
  <c r="C320" i="3"/>
  <c r="D320" i="3"/>
  <c r="H320" i="3" s="1"/>
  <c r="L320" i="3" s="1"/>
  <c r="B321" i="3"/>
  <c r="F321" i="3" s="1"/>
  <c r="J321" i="3" s="1"/>
  <c r="C321" i="3"/>
  <c r="G321" i="3" s="1"/>
  <c r="K321" i="3" s="1"/>
  <c r="D321" i="3"/>
  <c r="B322" i="3"/>
  <c r="F322" i="3" s="1"/>
  <c r="J322" i="3" s="1"/>
  <c r="C322" i="3"/>
  <c r="G322" i="3" s="1"/>
  <c r="K322" i="3" s="1"/>
  <c r="D322" i="3"/>
  <c r="H322" i="3" s="1"/>
  <c r="L322" i="3" s="1"/>
  <c r="B323" i="3"/>
  <c r="C323" i="3"/>
  <c r="G323" i="3" s="1"/>
  <c r="K323" i="3" s="1"/>
  <c r="D323" i="3"/>
  <c r="H323" i="3" s="1"/>
  <c r="L323" i="3" s="1"/>
  <c r="B324" i="3"/>
  <c r="F324" i="3" s="1"/>
  <c r="J324" i="3" s="1"/>
  <c r="C324" i="3"/>
  <c r="D324" i="3"/>
  <c r="H324" i="3" s="1"/>
  <c r="L324" i="3" s="1"/>
  <c r="B325" i="3"/>
  <c r="F325" i="3" s="1"/>
  <c r="J325" i="3" s="1"/>
  <c r="C325" i="3"/>
  <c r="G325" i="3" s="1"/>
  <c r="K325" i="3" s="1"/>
  <c r="D325" i="3"/>
  <c r="B326" i="3"/>
  <c r="F326" i="3" s="1"/>
  <c r="J326" i="3" s="1"/>
  <c r="C326" i="3"/>
  <c r="G326" i="3" s="1"/>
  <c r="K326" i="3" s="1"/>
  <c r="D326" i="3"/>
  <c r="H326" i="3" s="1"/>
  <c r="L326" i="3" s="1"/>
  <c r="B327" i="3"/>
  <c r="C327" i="3"/>
  <c r="D327" i="3"/>
  <c r="H327" i="3" s="1"/>
  <c r="L327" i="3" s="1"/>
  <c r="B328" i="3"/>
  <c r="F328" i="3" s="1"/>
  <c r="J328" i="3" s="1"/>
  <c r="C328" i="3"/>
  <c r="D328" i="3"/>
  <c r="H328" i="3" s="1"/>
  <c r="L328" i="3" s="1"/>
  <c r="B329" i="3"/>
  <c r="F329" i="3" s="1"/>
  <c r="J329" i="3" s="1"/>
  <c r="C329" i="3"/>
  <c r="G329" i="3" s="1"/>
  <c r="K329" i="3" s="1"/>
  <c r="D329" i="3"/>
  <c r="B330" i="3"/>
  <c r="F330" i="3" s="1"/>
  <c r="J330" i="3" s="1"/>
  <c r="C330" i="3"/>
  <c r="G330" i="3" s="1"/>
  <c r="K330" i="3" s="1"/>
  <c r="D330" i="3"/>
  <c r="H330" i="3" s="1"/>
  <c r="L330" i="3" s="1"/>
  <c r="B331" i="3"/>
  <c r="F331" i="3" s="1"/>
  <c r="J331" i="3" s="1"/>
  <c r="C331" i="3"/>
  <c r="G331" i="3" s="1"/>
  <c r="K331" i="3" s="1"/>
  <c r="D331" i="3"/>
  <c r="H331" i="3" s="1"/>
  <c r="L331" i="3" s="1"/>
  <c r="B332" i="3"/>
  <c r="F332" i="3" s="1"/>
  <c r="J332" i="3" s="1"/>
  <c r="C332" i="3"/>
  <c r="G332" i="3" s="1"/>
  <c r="K332" i="3" s="1"/>
  <c r="D332" i="3"/>
  <c r="H332" i="3" s="1"/>
  <c r="L332" i="3" s="1"/>
  <c r="B333" i="3"/>
  <c r="F333" i="3" s="1"/>
  <c r="J333" i="3" s="1"/>
  <c r="C333" i="3"/>
  <c r="G333" i="3" s="1"/>
  <c r="K333" i="3" s="1"/>
  <c r="D333" i="3"/>
  <c r="B334" i="3"/>
  <c r="C334" i="3"/>
  <c r="G334" i="3" s="1"/>
  <c r="K334" i="3" s="1"/>
  <c r="D334" i="3"/>
  <c r="H334" i="3" s="1"/>
  <c r="L334" i="3" s="1"/>
  <c r="B335" i="3"/>
  <c r="C335" i="3"/>
  <c r="G335" i="3" s="1"/>
  <c r="K335" i="3" s="1"/>
  <c r="D335" i="3"/>
  <c r="H335" i="3" s="1"/>
  <c r="L335" i="3" s="1"/>
  <c r="B336" i="3"/>
  <c r="F336" i="3" s="1"/>
  <c r="J336" i="3" s="1"/>
  <c r="C336" i="3"/>
  <c r="D336" i="3"/>
  <c r="H336" i="3" s="1"/>
  <c r="L336" i="3" s="1"/>
  <c r="B337" i="3"/>
  <c r="F337" i="3" s="1"/>
  <c r="J337" i="3" s="1"/>
  <c r="C337" i="3"/>
  <c r="G337" i="3" s="1"/>
  <c r="K337" i="3" s="1"/>
  <c r="D337" i="3"/>
  <c r="H337" i="3" s="1"/>
  <c r="L337" i="3" s="1"/>
  <c r="B338" i="3"/>
  <c r="F338" i="3" s="1"/>
  <c r="J338" i="3" s="1"/>
  <c r="C338" i="3"/>
  <c r="G338" i="3" s="1"/>
  <c r="K338" i="3" s="1"/>
  <c r="D338" i="3"/>
  <c r="H338" i="3" s="1"/>
  <c r="L338" i="3" s="1"/>
  <c r="B339" i="3"/>
  <c r="F339" i="3" s="1"/>
  <c r="J339" i="3" s="1"/>
  <c r="C339" i="3"/>
  <c r="D339" i="3"/>
  <c r="H339" i="3" s="1"/>
  <c r="L339" i="3" s="1"/>
  <c r="B340" i="3"/>
  <c r="F340" i="3" s="1"/>
  <c r="J340" i="3" s="1"/>
  <c r="C340" i="3"/>
  <c r="G340" i="3" s="1"/>
  <c r="K340" i="3" s="1"/>
  <c r="D340" i="3"/>
  <c r="H340" i="3" s="1"/>
  <c r="L340" i="3" s="1"/>
  <c r="B341" i="3"/>
  <c r="F341" i="3" s="1"/>
  <c r="J341" i="3" s="1"/>
  <c r="C341" i="3"/>
  <c r="G341" i="3" s="1"/>
  <c r="K341" i="3" s="1"/>
  <c r="D341" i="3"/>
  <c r="H341" i="3" s="1"/>
  <c r="L341" i="3" s="1"/>
  <c r="B342" i="3"/>
  <c r="F342" i="3" s="1"/>
  <c r="J342" i="3" s="1"/>
  <c r="C342" i="3"/>
  <c r="G342" i="3" s="1"/>
  <c r="K342" i="3" s="1"/>
  <c r="D342" i="3"/>
  <c r="H342" i="3" s="1"/>
  <c r="L342" i="3" s="1"/>
  <c r="B343" i="3"/>
  <c r="C343" i="3"/>
  <c r="G343" i="3" s="1"/>
  <c r="K343" i="3" s="1"/>
  <c r="D343" i="3"/>
  <c r="H343" i="3" s="1"/>
  <c r="L343" i="3" s="1"/>
  <c r="B344" i="3"/>
  <c r="F344" i="3" s="1"/>
  <c r="J344" i="3" s="1"/>
  <c r="C344" i="3"/>
  <c r="D344" i="3"/>
  <c r="H344" i="3" s="1"/>
  <c r="L344" i="3" s="1"/>
  <c r="B345" i="3"/>
  <c r="F345" i="3" s="1"/>
  <c r="J345" i="3" s="1"/>
  <c r="C345" i="3"/>
  <c r="G345" i="3" s="1"/>
  <c r="K345" i="3" s="1"/>
  <c r="D345" i="3"/>
  <c r="H345" i="3" s="1"/>
  <c r="L345" i="3" s="1"/>
  <c r="B346" i="3"/>
  <c r="F346" i="3" s="1"/>
  <c r="J346" i="3" s="1"/>
  <c r="C346" i="3"/>
  <c r="G346" i="3" s="1"/>
  <c r="K346" i="3" s="1"/>
  <c r="D346" i="3"/>
  <c r="H346" i="3" s="1"/>
  <c r="L346" i="3" s="1"/>
  <c r="B347" i="3"/>
  <c r="C347" i="3"/>
  <c r="D347" i="3"/>
  <c r="H347" i="3" s="1"/>
  <c r="L347" i="3" s="1"/>
  <c r="B348" i="3"/>
  <c r="F348" i="3" s="1"/>
  <c r="J348" i="3" s="1"/>
  <c r="C348" i="3"/>
  <c r="G348" i="3" s="1"/>
  <c r="K348" i="3" s="1"/>
  <c r="D348" i="3"/>
  <c r="H348" i="3" s="1"/>
  <c r="L348" i="3" s="1"/>
  <c r="B349" i="3"/>
  <c r="F349" i="3" s="1"/>
  <c r="J349" i="3" s="1"/>
  <c r="C349" i="3"/>
  <c r="G349" i="3" s="1"/>
  <c r="K349" i="3" s="1"/>
  <c r="D349" i="3"/>
  <c r="B350" i="3"/>
  <c r="F350" i="3" s="1"/>
  <c r="J350" i="3" s="1"/>
  <c r="C350" i="3"/>
  <c r="G350" i="3" s="1"/>
  <c r="K350" i="3" s="1"/>
  <c r="D350" i="3"/>
  <c r="H350" i="3" s="1"/>
  <c r="L350" i="3" s="1"/>
  <c r="B351" i="3"/>
  <c r="C351" i="3"/>
  <c r="G351" i="3" s="1"/>
  <c r="K351" i="3" s="1"/>
  <c r="D351" i="3"/>
  <c r="H351" i="3" s="1"/>
  <c r="L351" i="3" s="1"/>
  <c r="B352" i="3"/>
  <c r="F352" i="3" s="1"/>
  <c r="J352" i="3" s="1"/>
  <c r="C352" i="3"/>
  <c r="G352" i="3" s="1"/>
  <c r="K352" i="3" s="1"/>
  <c r="D352" i="3"/>
  <c r="H352" i="3" s="1"/>
  <c r="L352" i="3" s="1"/>
  <c r="B353" i="3"/>
  <c r="F353" i="3" s="1"/>
  <c r="J353" i="3" s="1"/>
  <c r="C353" i="3"/>
  <c r="G353" i="3" s="1"/>
  <c r="K353" i="3" s="1"/>
  <c r="D353" i="3"/>
  <c r="H353" i="3" s="1"/>
  <c r="L353" i="3" s="1"/>
  <c r="B354" i="3"/>
  <c r="C354" i="3"/>
  <c r="G354" i="3" s="1"/>
  <c r="K354" i="3" s="1"/>
  <c r="D354" i="3"/>
  <c r="H354" i="3" s="1"/>
  <c r="L354" i="3" s="1"/>
  <c r="B355" i="3"/>
  <c r="F355" i="3" s="1"/>
  <c r="J355" i="3" s="1"/>
  <c r="C355" i="3"/>
  <c r="G355" i="3" s="1"/>
  <c r="K355" i="3" s="1"/>
  <c r="D355" i="3"/>
  <c r="H355" i="3" s="1"/>
  <c r="L355" i="3" s="1"/>
  <c r="B356" i="3"/>
  <c r="F356" i="3" s="1"/>
  <c r="J356" i="3" s="1"/>
  <c r="C356" i="3"/>
  <c r="G356" i="3" s="1"/>
  <c r="K356" i="3" s="1"/>
  <c r="D356" i="3"/>
  <c r="H356" i="3" s="1"/>
  <c r="L356" i="3" s="1"/>
  <c r="B357" i="3"/>
  <c r="F357" i="3" s="1"/>
  <c r="J357" i="3" s="1"/>
  <c r="C357" i="3"/>
  <c r="G357" i="3" s="1"/>
  <c r="K357" i="3" s="1"/>
  <c r="D357" i="3"/>
  <c r="H357" i="3" s="1"/>
  <c r="L357" i="3" s="1"/>
  <c r="B358" i="3"/>
  <c r="F358" i="3" s="1"/>
  <c r="J358" i="3" s="1"/>
  <c r="C358" i="3"/>
  <c r="G358" i="3" s="1"/>
  <c r="K358" i="3" s="1"/>
  <c r="D358" i="3"/>
  <c r="H358" i="3" s="1"/>
  <c r="L358" i="3" s="1"/>
  <c r="B359" i="3"/>
  <c r="F359" i="3" s="1"/>
  <c r="J359" i="3" s="1"/>
  <c r="C359" i="3"/>
  <c r="G359" i="3" s="1"/>
  <c r="K359" i="3" s="1"/>
  <c r="D359" i="3"/>
  <c r="H359" i="3" s="1"/>
  <c r="L359" i="3" s="1"/>
  <c r="B360" i="3"/>
  <c r="F360" i="3" s="1"/>
  <c r="J360" i="3" s="1"/>
  <c r="C360" i="3"/>
  <c r="D360" i="3"/>
  <c r="H360" i="3" s="1"/>
  <c r="L360" i="3" s="1"/>
  <c r="B361" i="3"/>
  <c r="F361" i="3" s="1"/>
  <c r="J361" i="3" s="1"/>
  <c r="C361" i="3"/>
  <c r="G361" i="3" s="1"/>
  <c r="K361" i="3" s="1"/>
  <c r="D361" i="3"/>
  <c r="B362" i="3"/>
  <c r="F362" i="3" s="1"/>
  <c r="J362" i="3" s="1"/>
  <c r="C362" i="3"/>
  <c r="G362" i="3" s="1"/>
  <c r="K362" i="3" s="1"/>
  <c r="D362" i="3"/>
  <c r="H362" i="3" s="1"/>
  <c r="L362" i="3" s="1"/>
  <c r="B363" i="3"/>
  <c r="F363" i="3" s="1"/>
  <c r="J363" i="3" s="1"/>
  <c r="C363" i="3"/>
  <c r="G363" i="3" s="1"/>
  <c r="K363" i="3" s="1"/>
  <c r="D363" i="3"/>
  <c r="H363" i="3" s="1"/>
  <c r="L363" i="3" s="1"/>
  <c r="B364" i="3"/>
  <c r="F364" i="3" s="1"/>
  <c r="J364" i="3" s="1"/>
  <c r="C364" i="3"/>
  <c r="G364" i="3" s="1"/>
  <c r="K364" i="3" s="1"/>
  <c r="D364" i="3"/>
  <c r="H364" i="3" s="1"/>
  <c r="L364" i="3" s="1"/>
  <c r="B365" i="3"/>
  <c r="F365" i="3" s="1"/>
  <c r="J365" i="3" s="1"/>
  <c r="C365" i="3"/>
  <c r="G365" i="3" s="1"/>
  <c r="K365" i="3" s="1"/>
  <c r="D365" i="3"/>
  <c r="H365" i="3" s="1"/>
  <c r="L365" i="3" s="1"/>
  <c r="B366" i="3"/>
  <c r="F366" i="3" s="1"/>
  <c r="J366" i="3" s="1"/>
  <c r="C366" i="3"/>
  <c r="G366" i="3" s="1"/>
  <c r="K366" i="3" s="1"/>
  <c r="D366" i="3"/>
  <c r="H366" i="3" s="1"/>
  <c r="L366" i="3" s="1"/>
  <c r="B367" i="3"/>
  <c r="C367" i="3"/>
  <c r="G367" i="3" s="1"/>
  <c r="K367" i="3" s="1"/>
  <c r="D367" i="3"/>
  <c r="H367" i="3" s="1"/>
  <c r="L367" i="3" s="1"/>
  <c r="B368" i="3"/>
  <c r="F368" i="3" s="1"/>
  <c r="J368" i="3" s="1"/>
  <c r="C368" i="3"/>
  <c r="G368" i="3" s="1"/>
  <c r="K368" i="3" s="1"/>
  <c r="D368" i="3"/>
  <c r="H368" i="3" s="1"/>
  <c r="L368" i="3" s="1"/>
  <c r="B369" i="3"/>
  <c r="F369" i="3" s="1"/>
  <c r="J369" i="3" s="1"/>
  <c r="C369" i="3"/>
  <c r="G369" i="3" s="1"/>
  <c r="K369" i="3" s="1"/>
  <c r="D369" i="3"/>
  <c r="H369" i="3" s="1"/>
  <c r="L369" i="3" s="1"/>
  <c r="B370" i="3"/>
  <c r="F370" i="3" s="1"/>
  <c r="J370" i="3" s="1"/>
  <c r="C370" i="3"/>
  <c r="G370" i="3" s="1"/>
  <c r="K370" i="3" s="1"/>
  <c r="D370" i="3"/>
  <c r="H370" i="3" s="1"/>
  <c r="L370" i="3" s="1"/>
  <c r="B371" i="3"/>
  <c r="F371" i="3" s="1"/>
  <c r="J371" i="3" s="1"/>
  <c r="C371" i="3"/>
  <c r="G371" i="3" s="1"/>
  <c r="K371" i="3" s="1"/>
  <c r="D371" i="3"/>
  <c r="H371" i="3" s="1"/>
  <c r="L371" i="3" s="1"/>
  <c r="B372" i="3"/>
  <c r="F372" i="3" s="1"/>
  <c r="J372" i="3" s="1"/>
  <c r="C372" i="3"/>
  <c r="D372" i="3"/>
  <c r="H372" i="3" s="1"/>
  <c r="L372" i="3" s="1"/>
  <c r="B373" i="3"/>
  <c r="F373" i="3" s="1"/>
  <c r="J373" i="3" s="1"/>
  <c r="C373" i="3"/>
  <c r="G373" i="3" s="1"/>
  <c r="K373" i="3" s="1"/>
  <c r="D373" i="3"/>
  <c r="B374" i="3"/>
  <c r="F374" i="3" s="1"/>
  <c r="J374" i="3" s="1"/>
  <c r="C374" i="3"/>
  <c r="G374" i="3" s="1"/>
  <c r="K374" i="3" s="1"/>
  <c r="D374" i="3"/>
  <c r="H374" i="3" s="1"/>
  <c r="L374" i="3" s="1"/>
  <c r="B375" i="3"/>
  <c r="C375" i="3"/>
  <c r="G375" i="3" s="1"/>
  <c r="K375" i="3" s="1"/>
  <c r="D375" i="3"/>
  <c r="H375" i="3" s="1"/>
  <c r="L375" i="3" s="1"/>
  <c r="B376" i="3"/>
  <c r="F376" i="3" s="1"/>
  <c r="J376" i="3" s="1"/>
  <c r="C376" i="3"/>
  <c r="G376" i="3" s="1"/>
  <c r="K376" i="3" s="1"/>
  <c r="D376" i="3"/>
  <c r="B377" i="3"/>
  <c r="F377" i="3" s="1"/>
  <c r="J377" i="3" s="1"/>
  <c r="C377" i="3"/>
  <c r="G377" i="3" s="1"/>
  <c r="K377" i="3" s="1"/>
  <c r="D377" i="3"/>
  <c r="B378" i="3"/>
  <c r="F378" i="3" s="1"/>
  <c r="J378" i="3" s="1"/>
  <c r="C378" i="3"/>
  <c r="G378" i="3" s="1"/>
  <c r="K378" i="3" s="1"/>
  <c r="D378" i="3"/>
  <c r="H378" i="3" s="1"/>
  <c r="L378" i="3" s="1"/>
  <c r="B379" i="3"/>
  <c r="C379" i="3"/>
  <c r="G379" i="3" s="1"/>
  <c r="K379" i="3" s="1"/>
  <c r="D379" i="3"/>
  <c r="H379" i="3" s="1"/>
  <c r="L379" i="3" s="1"/>
  <c r="B380" i="3"/>
  <c r="F380" i="3" s="1"/>
  <c r="J380" i="3" s="1"/>
  <c r="C380" i="3"/>
  <c r="G380" i="3" s="1"/>
  <c r="K380" i="3" s="1"/>
  <c r="D380" i="3"/>
  <c r="H380" i="3" s="1"/>
  <c r="L380" i="3" s="1"/>
  <c r="B381" i="3"/>
  <c r="F381" i="3" s="1"/>
  <c r="J381" i="3" s="1"/>
  <c r="C381" i="3"/>
  <c r="G381" i="3" s="1"/>
  <c r="K381" i="3" s="1"/>
  <c r="D381" i="3"/>
  <c r="H381" i="3" s="1"/>
  <c r="L381" i="3" s="1"/>
  <c r="B382" i="3"/>
  <c r="F382" i="3" s="1"/>
  <c r="J382" i="3" s="1"/>
  <c r="C382" i="3"/>
  <c r="G382" i="3" s="1"/>
  <c r="K382" i="3" s="1"/>
  <c r="D382" i="3"/>
  <c r="H382" i="3" s="1"/>
  <c r="L382" i="3" s="1"/>
  <c r="B383" i="3"/>
  <c r="C383" i="3"/>
  <c r="G383" i="3" s="1"/>
  <c r="K383" i="3" s="1"/>
  <c r="D383" i="3"/>
  <c r="H383" i="3" s="1"/>
  <c r="L383" i="3" s="1"/>
  <c r="B384" i="3"/>
  <c r="F384" i="3" s="1"/>
  <c r="J384" i="3" s="1"/>
  <c r="C384" i="3"/>
  <c r="G384" i="3" s="1"/>
  <c r="K384" i="3" s="1"/>
  <c r="D384" i="3"/>
  <c r="H384" i="3" s="1"/>
  <c r="L384" i="3" s="1"/>
  <c r="B385" i="3"/>
  <c r="F385" i="3" s="1"/>
  <c r="J385" i="3" s="1"/>
  <c r="C385" i="3"/>
  <c r="G385" i="3" s="1"/>
  <c r="K385" i="3" s="1"/>
  <c r="D385" i="3"/>
  <c r="B386" i="3"/>
  <c r="F386" i="3" s="1"/>
  <c r="J386" i="3" s="1"/>
  <c r="C386" i="3"/>
  <c r="G386" i="3" s="1"/>
  <c r="K386" i="3" s="1"/>
  <c r="D386" i="3"/>
  <c r="H386" i="3" s="1"/>
  <c r="L386" i="3" s="1"/>
  <c r="B387" i="3"/>
  <c r="F387" i="3" s="1"/>
  <c r="J387" i="3" s="1"/>
  <c r="C387" i="3"/>
  <c r="G387" i="3" s="1"/>
  <c r="K387" i="3" s="1"/>
  <c r="D387" i="3"/>
  <c r="H387" i="3" s="1"/>
  <c r="L387" i="3" s="1"/>
  <c r="B388" i="3"/>
  <c r="F388" i="3" s="1"/>
  <c r="J388" i="3" s="1"/>
  <c r="C388" i="3"/>
  <c r="G388" i="3" s="1"/>
  <c r="K388" i="3" s="1"/>
  <c r="D388" i="3"/>
  <c r="B389" i="3"/>
  <c r="F389" i="3" s="1"/>
  <c r="J389" i="3" s="1"/>
  <c r="C389" i="3"/>
  <c r="G389" i="3" s="1"/>
  <c r="K389" i="3" s="1"/>
  <c r="D389" i="3"/>
  <c r="H389" i="3" s="1"/>
  <c r="L389" i="3" s="1"/>
  <c r="B390" i="3"/>
  <c r="F390" i="3" s="1"/>
  <c r="J390" i="3" s="1"/>
  <c r="C390" i="3"/>
  <c r="G390" i="3" s="1"/>
  <c r="K390" i="3" s="1"/>
  <c r="D390" i="3"/>
  <c r="H390" i="3" s="1"/>
  <c r="L390" i="3" s="1"/>
  <c r="B391" i="3"/>
  <c r="F391" i="3" s="1"/>
  <c r="J391" i="3" s="1"/>
  <c r="C391" i="3"/>
  <c r="G391" i="3" s="1"/>
  <c r="K391" i="3" s="1"/>
  <c r="D391" i="3"/>
  <c r="H391" i="3" s="1"/>
  <c r="L391" i="3" s="1"/>
  <c r="B392" i="3"/>
  <c r="F392" i="3" s="1"/>
  <c r="J392" i="3" s="1"/>
  <c r="C392" i="3"/>
  <c r="D392" i="3"/>
  <c r="H392" i="3" s="1"/>
  <c r="L392" i="3" s="1"/>
  <c r="B393" i="3"/>
  <c r="F393" i="3" s="1"/>
  <c r="J393" i="3" s="1"/>
  <c r="C393" i="3"/>
  <c r="G393" i="3" s="1"/>
  <c r="K393" i="3" s="1"/>
  <c r="D393" i="3"/>
  <c r="B394" i="3"/>
  <c r="F394" i="3" s="1"/>
  <c r="J394" i="3" s="1"/>
  <c r="C394" i="3"/>
  <c r="G394" i="3" s="1"/>
  <c r="K394" i="3" s="1"/>
  <c r="D394" i="3"/>
  <c r="H394" i="3" s="1"/>
  <c r="L394" i="3" s="1"/>
  <c r="B395" i="3"/>
  <c r="F395" i="3" s="1"/>
  <c r="J395" i="3" s="1"/>
  <c r="C395" i="3"/>
  <c r="G395" i="3" s="1"/>
  <c r="K395" i="3" s="1"/>
  <c r="D395" i="3"/>
  <c r="H395" i="3" s="1"/>
  <c r="L395" i="3" s="1"/>
  <c r="B396" i="3"/>
  <c r="F396" i="3" s="1"/>
  <c r="J396" i="3" s="1"/>
  <c r="C396" i="3"/>
  <c r="G396" i="3" s="1"/>
  <c r="K396" i="3" s="1"/>
  <c r="D396" i="3"/>
  <c r="H396" i="3" s="1"/>
  <c r="L396" i="3" s="1"/>
  <c r="B397" i="3"/>
  <c r="F397" i="3" s="1"/>
  <c r="J397" i="3" s="1"/>
  <c r="C397" i="3"/>
  <c r="G397" i="3" s="1"/>
  <c r="K397" i="3" s="1"/>
  <c r="D397" i="3"/>
  <c r="B398" i="3"/>
  <c r="F398" i="3" s="1"/>
  <c r="J398" i="3" s="1"/>
  <c r="C398" i="3"/>
  <c r="G398" i="3" s="1"/>
  <c r="K398" i="3" s="1"/>
  <c r="D398" i="3"/>
  <c r="H398" i="3" s="1"/>
  <c r="L398" i="3" s="1"/>
  <c r="B399" i="3"/>
  <c r="C399" i="3"/>
  <c r="G399" i="3" s="1"/>
  <c r="K399" i="3" s="1"/>
  <c r="D399" i="3"/>
  <c r="H399" i="3" s="1"/>
  <c r="L399" i="3" s="1"/>
  <c r="B400" i="3"/>
  <c r="F400" i="3" s="1"/>
  <c r="J400" i="3" s="1"/>
  <c r="C400" i="3"/>
  <c r="D400" i="3"/>
  <c r="H400" i="3" s="1"/>
  <c r="L400" i="3" s="1"/>
  <c r="B401" i="3"/>
  <c r="F401" i="3" s="1"/>
  <c r="J401" i="3" s="1"/>
  <c r="C401" i="3"/>
  <c r="D401" i="3"/>
  <c r="H401" i="3" s="1"/>
  <c r="L401" i="3" s="1"/>
  <c r="B402" i="3"/>
  <c r="F402" i="3" s="1"/>
  <c r="J402" i="3" s="1"/>
  <c r="C402" i="3"/>
  <c r="G402" i="3" s="1"/>
  <c r="K402" i="3" s="1"/>
  <c r="D402" i="3"/>
  <c r="H402" i="3" s="1"/>
  <c r="L402" i="3" s="1"/>
  <c r="B403" i="3"/>
  <c r="C403" i="3"/>
  <c r="G403" i="3" s="1"/>
  <c r="K403" i="3" s="1"/>
  <c r="D403" i="3"/>
  <c r="H403" i="3" s="1"/>
  <c r="L403" i="3" s="1"/>
  <c r="B404" i="3"/>
  <c r="F404" i="3" s="1"/>
  <c r="J404" i="3" s="1"/>
  <c r="C404" i="3"/>
  <c r="G404" i="3" s="1"/>
  <c r="K404" i="3" s="1"/>
  <c r="D404" i="3"/>
  <c r="H404" i="3" s="1"/>
  <c r="L404" i="3" s="1"/>
  <c r="B405" i="3"/>
  <c r="F405" i="3" s="1"/>
  <c r="J405" i="3" s="1"/>
  <c r="C405" i="3"/>
  <c r="G405" i="3" s="1"/>
  <c r="K405" i="3" s="1"/>
  <c r="D405" i="3"/>
  <c r="H405" i="3" s="1"/>
  <c r="L405" i="3" s="1"/>
  <c r="B406" i="3"/>
  <c r="F406" i="3" s="1"/>
  <c r="J406" i="3" s="1"/>
  <c r="C406" i="3"/>
  <c r="G406" i="3" s="1"/>
  <c r="K406" i="3" s="1"/>
  <c r="D406" i="3"/>
  <c r="H406" i="3" s="1"/>
  <c r="L406" i="3" s="1"/>
  <c r="B407" i="3"/>
  <c r="F407" i="3" s="1"/>
  <c r="J407" i="3" s="1"/>
  <c r="C407" i="3"/>
  <c r="G407" i="3" s="1"/>
  <c r="K407" i="3" s="1"/>
  <c r="D407" i="3"/>
  <c r="H407" i="3" s="1"/>
  <c r="L407" i="3" s="1"/>
  <c r="B408" i="3"/>
  <c r="F408" i="3" s="1"/>
  <c r="J408" i="3" s="1"/>
  <c r="C408" i="3"/>
  <c r="D408" i="3"/>
  <c r="H408" i="3" s="1"/>
  <c r="L408" i="3" s="1"/>
  <c r="B409" i="3"/>
  <c r="F409" i="3" s="1"/>
  <c r="J409" i="3" s="1"/>
  <c r="C409" i="3"/>
  <c r="G409" i="3" s="1"/>
  <c r="K409" i="3" s="1"/>
  <c r="D409" i="3"/>
  <c r="B410" i="3"/>
  <c r="F410" i="3" s="1"/>
  <c r="J410" i="3" s="1"/>
  <c r="C410" i="3"/>
  <c r="G410" i="3" s="1"/>
  <c r="K410" i="3" s="1"/>
  <c r="D410" i="3"/>
  <c r="H410" i="3" s="1"/>
  <c r="L410" i="3" s="1"/>
  <c r="B411" i="3"/>
  <c r="C411" i="3"/>
  <c r="G411" i="3" s="1"/>
  <c r="K411" i="3" s="1"/>
  <c r="D411" i="3"/>
  <c r="H411" i="3" s="1"/>
  <c r="L411" i="3" s="1"/>
  <c r="B412" i="3"/>
  <c r="F412" i="3" s="1"/>
  <c r="J412" i="3" s="1"/>
  <c r="C412" i="3"/>
  <c r="G412" i="3" s="1"/>
  <c r="K412" i="3" s="1"/>
  <c r="D412" i="3"/>
  <c r="H412" i="3" s="1"/>
  <c r="L412" i="3" s="1"/>
  <c r="B413" i="3"/>
  <c r="F413" i="3" s="1"/>
  <c r="J413" i="3" s="1"/>
  <c r="C413" i="3"/>
  <c r="G413" i="3" s="1"/>
  <c r="K413" i="3" s="1"/>
  <c r="D413" i="3"/>
  <c r="H413" i="3" s="1"/>
  <c r="L413" i="3" s="1"/>
  <c r="B414" i="3"/>
  <c r="C414" i="3"/>
  <c r="G414" i="3" s="1"/>
  <c r="K414" i="3" s="1"/>
  <c r="D414" i="3"/>
  <c r="H414" i="3" s="1"/>
  <c r="L414" i="3" s="1"/>
  <c r="B415" i="3"/>
  <c r="C415" i="3"/>
  <c r="G415" i="3" s="1"/>
  <c r="K415" i="3" s="1"/>
  <c r="D415" i="3"/>
  <c r="H415" i="3" s="1"/>
  <c r="L415" i="3" s="1"/>
  <c r="B416" i="3"/>
  <c r="F416" i="3" s="1"/>
  <c r="J416" i="3" s="1"/>
  <c r="C416" i="3"/>
  <c r="D416" i="3"/>
  <c r="H416" i="3" s="1"/>
  <c r="L416" i="3" s="1"/>
  <c r="B417" i="3"/>
  <c r="F417" i="3" s="1"/>
  <c r="J417" i="3" s="1"/>
  <c r="C417" i="3"/>
  <c r="G417" i="3" s="1"/>
  <c r="K417" i="3" s="1"/>
  <c r="D417" i="3"/>
  <c r="B418" i="3"/>
  <c r="F418" i="3" s="1"/>
  <c r="J418" i="3" s="1"/>
  <c r="C418" i="3"/>
  <c r="G418" i="3" s="1"/>
  <c r="K418" i="3" s="1"/>
  <c r="D418" i="3"/>
  <c r="H418" i="3" s="1"/>
  <c r="L418" i="3" s="1"/>
  <c r="B419" i="3"/>
  <c r="C419" i="3"/>
  <c r="G419" i="3" s="1"/>
  <c r="K419" i="3" s="1"/>
  <c r="D419" i="3"/>
  <c r="H419" i="3" s="1"/>
  <c r="L419" i="3" s="1"/>
  <c r="B420" i="3"/>
  <c r="F420" i="3" s="1"/>
  <c r="J420" i="3" s="1"/>
  <c r="C420" i="3"/>
  <c r="D420" i="3"/>
  <c r="H420" i="3" s="1"/>
  <c r="L420" i="3" s="1"/>
  <c r="B421" i="3"/>
  <c r="F421" i="3" s="1"/>
  <c r="J421" i="3" s="1"/>
  <c r="C421" i="3"/>
  <c r="G421" i="3" s="1"/>
  <c r="K421" i="3" s="1"/>
  <c r="D421" i="3"/>
  <c r="B422" i="3"/>
  <c r="C422" i="3"/>
  <c r="G422" i="3" s="1"/>
  <c r="K422" i="3" s="1"/>
  <c r="D422" i="3"/>
  <c r="H422" i="3" s="1"/>
  <c r="L422" i="3" s="1"/>
  <c r="B423" i="3"/>
  <c r="C423" i="3"/>
  <c r="G423" i="3" s="1"/>
  <c r="K423" i="3" s="1"/>
  <c r="D423" i="3"/>
  <c r="H423" i="3" s="1"/>
  <c r="L423" i="3" s="1"/>
  <c r="B424" i="3"/>
  <c r="F424" i="3" s="1"/>
  <c r="J424" i="3" s="1"/>
  <c r="C424" i="3"/>
  <c r="D424" i="3"/>
  <c r="H424" i="3" s="1"/>
  <c r="L424" i="3" s="1"/>
  <c r="B425" i="3"/>
  <c r="F425" i="3" s="1"/>
  <c r="J425" i="3" s="1"/>
  <c r="C425" i="3"/>
  <c r="G425" i="3" s="1"/>
  <c r="K425" i="3" s="1"/>
  <c r="D425" i="3"/>
  <c r="B426" i="3"/>
  <c r="F426" i="3" s="1"/>
  <c r="J426" i="3" s="1"/>
  <c r="C426" i="3"/>
  <c r="G426" i="3" s="1"/>
  <c r="K426" i="3" s="1"/>
  <c r="D426" i="3"/>
  <c r="H426" i="3" s="1"/>
  <c r="L426" i="3" s="1"/>
  <c r="B427" i="3"/>
  <c r="C427" i="3"/>
  <c r="G427" i="3" s="1"/>
  <c r="K427" i="3" s="1"/>
  <c r="D427" i="3"/>
  <c r="H427" i="3" s="1"/>
  <c r="L427" i="3" s="1"/>
  <c r="B428" i="3"/>
  <c r="F428" i="3" s="1"/>
  <c r="J428" i="3" s="1"/>
  <c r="C428" i="3"/>
  <c r="D428" i="3"/>
  <c r="H428" i="3" s="1"/>
  <c r="L428" i="3" s="1"/>
  <c r="B429" i="3"/>
  <c r="F429" i="3" s="1"/>
  <c r="J429" i="3" s="1"/>
  <c r="C429" i="3"/>
  <c r="G429" i="3" s="1"/>
  <c r="K429" i="3" s="1"/>
  <c r="D429" i="3"/>
  <c r="B430" i="3"/>
  <c r="C430" i="3"/>
  <c r="G430" i="3" s="1"/>
  <c r="K430" i="3" s="1"/>
  <c r="D430" i="3"/>
  <c r="H430" i="3" s="1"/>
  <c r="L430" i="3" s="1"/>
  <c r="B431" i="3"/>
  <c r="C431" i="3"/>
  <c r="G431" i="3" s="1"/>
  <c r="K431" i="3" s="1"/>
  <c r="D431" i="3"/>
  <c r="H431" i="3" s="1"/>
  <c r="L431" i="3" s="1"/>
  <c r="B432" i="3"/>
  <c r="F432" i="3" s="1"/>
  <c r="J432" i="3" s="1"/>
  <c r="C432" i="3"/>
  <c r="D432" i="3"/>
  <c r="H432" i="3" s="1"/>
  <c r="L432" i="3" s="1"/>
  <c r="B433" i="3"/>
  <c r="F433" i="3" s="1"/>
  <c r="J433" i="3" s="1"/>
  <c r="C433" i="3"/>
  <c r="G433" i="3" s="1"/>
  <c r="K433" i="3" s="1"/>
  <c r="D433" i="3"/>
  <c r="B434" i="3"/>
  <c r="F434" i="3" s="1"/>
  <c r="J434" i="3" s="1"/>
  <c r="C434" i="3"/>
  <c r="G434" i="3" s="1"/>
  <c r="K434" i="3" s="1"/>
  <c r="D434" i="3"/>
  <c r="H434" i="3" s="1"/>
  <c r="L434" i="3" s="1"/>
  <c r="B435" i="3"/>
  <c r="C435" i="3"/>
  <c r="G435" i="3" s="1"/>
  <c r="K435" i="3" s="1"/>
  <c r="D435" i="3"/>
  <c r="H435" i="3" s="1"/>
  <c r="L435" i="3" s="1"/>
  <c r="B436" i="3"/>
  <c r="F436" i="3" s="1"/>
  <c r="J436" i="3" s="1"/>
  <c r="C436" i="3"/>
  <c r="G436" i="3" s="1"/>
  <c r="K436" i="3" s="1"/>
  <c r="D436" i="3"/>
  <c r="H436" i="3" s="1"/>
  <c r="L436" i="3" s="1"/>
  <c r="B437" i="3"/>
  <c r="F437" i="3" s="1"/>
  <c r="J437" i="3" s="1"/>
  <c r="C437" i="3"/>
  <c r="G437" i="3" s="1"/>
  <c r="K437" i="3" s="1"/>
  <c r="D437" i="3"/>
  <c r="B438" i="3"/>
  <c r="F438" i="3" s="1"/>
  <c r="J438" i="3" s="1"/>
  <c r="C438" i="3"/>
  <c r="G438" i="3" s="1"/>
  <c r="K438" i="3" s="1"/>
  <c r="D438" i="3"/>
  <c r="H438" i="3" s="1"/>
  <c r="L438" i="3" s="1"/>
  <c r="B439" i="3"/>
  <c r="F439" i="3" s="1"/>
  <c r="J439" i="3" s="1"/>
  <c r="C439" i="3"/>
  <c r="G439" i="3" s="1"/>
  <c r="K439" i="3" s="1"/>
  <c r="D439" i="3"/>
  <c r="H439" i="3" s="1"/>
  <c r="L439" i="3" s="1"/>
  <c r="B440" i="3"/>
  <c r="F440" i="3" s="1"/>
  <c r="J440" i="3" s="1"/>
  <c r="C440" i="3"/>
  <c r="G440" i="3" s="1"/>
  <c r="K440" i="3" s="1"/>
  <c r="D440" i="3"/>
  <c r="B441" i="3"/>
  <c r="F441" i="3" s="1"/>
  <c r="J441" i="3" s="1"/>
  <c r="C441" i="3"/>
  <c r="G441" i="3" s="1"/>
  <c r="K441" i="3" s="1"/>
  <c r="D441" i="3"/>
  <c r="H441" i="3" s="1"/>
  <c r="L441" i="3" s="1"/>
  <c r="B442" i="3"/>
  <c r="F442" i="3" s="1"/>
  <c r="J442" i="3" s="1"/>
  <c r="C442" i="3"/>
  <c r="G442" i="3" s="1"/>
  <c r="K442" i="3" s="1"/>
  <c r="D442" i="3"/>
  <c r="H442" i="3" s="1"/>
  <c r="L442" i="3" s="1"/>
  <c r="B443" i="3"/>
  <c r="C443" i="3"/>
  <c r="G443" i="3" s="1"/>
  <c r="K443" i="3" s="1"/>
  <c r="D443" i="3"/>
  <c r="H443" i="3" s="1"/>
  <c r="L443" i="3" s="1"/>
  <c r="B444" i="3"/>
  <c r="F444" i="3" s="1"/>
  <c r="J444" i="3" s="1"/>
  <c r="C444" i="3"/>
  <c r="G444" i="3" s="1"/>
  <c r="K444" i="3" s="1"/>
  <c r="D444" i="3"/>
  <c r="H444" i="3" s="1"/>
  <c r="L444" i="3" s="1"/>
  <c r="B445" i="3"/>
  <c r="F445" i="3" s="1"/>
  <c r="J445" i="3" s="1"/>
  <c r="C445" i="3"/>
  <c r="G445" i="3" s="1"/>
  <c r="K445" i="3" s="1"/>
  <c r="D445" i="3"/>
  <c r="H445" i="3" s="1"/>
  <c r="L445" i="3" s="1"/>
  <c r="B446" i="3"/>
  <c r="F446" i="3" s="1"/>
  <c r="J446" i="3" s="1"/>
  <c r="C446" i="3"/>
  <c r="G446" i="3" s="1"/>
  <c r="K446" i="3" s="1"/>
  <c r="D446" i="3"/>
  <c r="H446" i="3" s="1"/>
  <c r="L446" i="3" s="1"/>
  <c r="B447" i="3"/>
  <c r="F447" i="3" s="1"/>
  <c r="J447" i="3" s="1"/>
  <c r="C447" i="3"/>
  <c r="G447" i="3" s="1"/>
  <c r="K447" i="3" s="1"/>
  <c r="D447" i="3"/>
  <c r="H447" i="3" s="1"/>
  <c r="L447" i="3" s="1"/>
  <c r="B448" i="3"/>
  <c r="F448" i="3" s="1"/>
  <c r="J448" i="3" s="1"/>
  <c r="C448" i="3"/>
  <c r="D448" i="3"/>
  <c r="B449" i="3"/>
  <c r="F449" i="3" s="1"/>
  <c r="J449" i="3" s="1"/>
  <c r="C449" i="3"/>
  <c r="G449" i="3" s="1"/>
  <c r="K449" i="3" s="1"/>
  <c r="D449" i="3"/>
  <c r="H449" i="3" s="1"/>
  <c r="L449" i="3" s="1"/>
  <c r="B450" i="3"/>
  <c r="F450" i="3" s="1"/>
  <c r="J450" i="3" s="1"/>
  <c r="C450" i="3"/>
  <c r="G450" i="3" s="1"/>
  <c r="K450" i="3" s="1"/>
  <c r="D450" i="3"/>
  <c r="H450" i="3" s="1"/>
  <c r="L450" i="3" s="1"/>
  <c r="B451" i="3"/>
  <c r="C451" i="3"/>
  <c r="G451" i="3" s="1"/>
  <c r="K451" i="3" s="1"/>
  <c r="D451" i="3"/>
  <c r="H451" i="3" s="1"/>
  <c r="L451" i="3" s="1"/>
  <c r="B452" i="3"/>
  <c r="F452" i="3" s="1"/>
  <c r="J452" i="3" s="1"/>
  <c r="C452" i="3"/>
  <c r="D452" i="3"/>
  <c r="H452" i="3" s="1"/>
  <c r="L452" i="3" s="1"/>
  <c r="B453" i="3"/>
  <c r="F453" i="3" s="1"/>
  <c r="J453" i="3" s="1"/>
  <c r="C453" i="3"/>
  <c r="G453" i="3" s="1"/>
  <c r="K453" i="3" s="1"/>
  <c r="D453" i="3"/>
  <c r="B454" i="3"/>
  <c r="C454" i="3"/>
  <c r="G454" i="3" s="1"/>
  <c r="K454" i="3" s="1"/>
  <c r="D454" i="3"/>
  <c r="H454" i="3" s="1"/>
  <c r="L454" i="3" s="1"/>
  <c r="C231" i="3"/>
  <c r="D231" i="3"/>
  <c r="B231" i="3"/>
  <c r="F231" i="3" s="1"/>
  <c r="J231" i="3" s="1"/>
  <c r="B6" i="3"/>
  <c r="F6" i="3" s="1"/>
  <c r="J6" i="3" s="1"/>
  <c r="C6" i="3"/>
  <c r="D6" i="3"/>
  <c r="H6" i="3" s="1"/>
  <c r="L6" i="3" s="1"/>
  <c r="B7" i="3"/>
  <c r="F7" i="3" s="1"/>
  <c r="J7" i="3" s="1"/>
  <c r="C7" i="3"/>
  <c r="G7" i="3" s="1"/>
  <c r="K7" i="3" s="1"/>
  <c r="D7" i="3"/>
  <c r="H7" i="3" s="1"/>
  <c r="L7" i="3" s="1"/>
  <c r="B8" i="3"/>
  <c r="F8" i="3" s="1"/>
  <c r="J8" i="3" s="1"/>
  <c r="C8" i="3"/>
  <c r="G8" i="3" s="1"/>
  <c r="K8" i="3" s="1"/>
  <c r="D8" i="3"/>
  <c r="H8" i="3" s="1"/>
  <c r="L8" i="3" s="1"/>
  <c r="B9" i="3"/>
  <c r="F9" i="3" s="1"/>
  <c r="J9" i="3" s="1"/>
  <c r="C9" i="3"/>
  <c r="G9" i="3" s="1"/>
  <c r="K9" i="3" s="1"/>
  <c r="D9" i="3"/>
  <c r="H9" i="3" s="1"/>
  <c r="L9" i="3" s="1"/>
  <c r="B10" i="3"/>
  <c r="F10" i="3" s="1"/>
  <c r="J10" i="3" s="1"/>
  <c r="C10" i="3"/>
  <c r="D10" i="3"/>
  <c r="H10" i="3" s="1"/>
  <c r="L10" i="3" s="1"/>
  <c r="B11" i="3"/>
  <c r="F11" i="3" s="1"/>
  <c r="J11" i="3" s="1"/>
  <c r="C11" i="3"/>
  <c r="G11" i="3" s="1"/>
  <c r="K11" i="3" s="1"/>
  <c r="D11" i="3"/>
  <c r="B12" i="3"/>
  <c r="F12" i="3" s="1"/>
  <c r="J12" i="3" s="1"/>
  <c r="C12" i="3"/>
  <c r="G12" i="3" s="1"/>
  <c r="K12" i="3" s="1"/>
  <c r="D12" i="3"/>
  <c r="H12" i="3" s="1"/>
  <c r="L12" i="3" s="1"/>
  <c r="B13" i="3"/>
  <c r="C13" i="3"/>
  <c r="G13" i="3" s="1"/>
  <c r="K13" i="3" s="1"/>
  <c r="D13" i="3"/>
  <c r="H13" i="3" s="1"/>
  <c r="L13" i="3" s="1"/>
  <c r="B14" i="3"/>
  <c r="F14" i="3" s="1"/>
  <c r="J14" i="3" s="1"/>
  <c r="C14" i="3"/>
  <c r="G14" i="3" s="1"/>
  <c r="K14" i="3" s="1"/>
  <c r="D14" i="3"/>
  <c r="H14" i="3" s="1"/>
  <c r="L14" i="3" s="1"/>
  <c r="B15" i="3"/>
  <c r="F15" i="3" s="1"/>
  <c r="J15" i="3" s="1"/>
  <c r="C15" i="3"/>
  <c r="G15" i="3" s="1"/>
  <c r="K15" i="3" s="1"/>
  <c r="D15" i="3"/>
  <c r="H15" i="3" s="1"/>
  <c r="L15" i="3" s="1"/>
  <c r="B16" i="3"/>
  <c r="F16" i="3" s="1"/>
  <c r="J16" i="3" s="1"/>
  <c r="C16" i="3"/>
  <c r="G16" i="3" s="1"/>
  <c r="K16" i="3" s="1"/>
  <c r="D16" i="3"/>
  <c r="H16" i="3" s="1"/>
  <c r="L16" i="3" s="1"/>
  <c r="B17" i="3"/>
  <c r="F17" i="3" s="1"/>
  <c r="J17" i="3" s="1"/>
  <c r="C17" i="3"/>
  <c r="G17" i="3" s="1"/>
  <c r="K17" i="3" s="1"/>
  <c r="D17" i="3"/>
  <c r="H17" i="3" s="1"/>
  <c r="L17" i="3" s="1"/>
  <c r="B18" i="3"/>
  <c r="F18" i="3" s="1"/>
  <c r="J18" i="3" s="1"/>
  <c r="C18" i="3"/>
  <c r="D18" i="3"/>
  <c r="H18" i="3" s="1"/>
  <c r="L18" i="3" s="1"/>
  <c r="B19" i="3"/>
  <c r="F19" i="3" s="1"/>
  <c r="J19" i="3" s="1"/>
  <c r="C19" i="3"/>
  <c r="G19" i="3" s="1"/>
  <c r="K19" i="3" s="1"/>
  <c r="D19" i="3"/>
  <c r="H19" i="3" s="1"/>
  <c r="L19" i="3" s="1"/>
  <c r="B20" i="3"/>
  <c r="F20" i="3" s="1"/>
  <c r="J20" i="3" s="1"/>
  <c r="C20" i="3"/>
  <c r="G20" i="3" s="1"/>
  <c r="K20" i="3" s="1"/>
  <c r="D20" i="3"/>
  <c r="H20" i="3" s="1"/>
  <c r="L20" i="3" s="1"/>
  <c r="B21" i="3"/>
  <c r="C21" i="3"/>
  <c r="G21" i="3" s="1"/>
  <c r="K21" i="3" s="1"/>
  <c r="D21" i="3"/>
  <c r="H21" i="3" s="1"/>
  <c r="L21" i="3" s="1"/>
  <c r="B22" i="3"/>
  <c r="F22" i="3" s="1"/>
  <c r="J22" i="3" s="1"/>
  <c r="C22" i="3"/>
  <c r="G22" i="3" s="1"/>
  <c r="K22" i="3" s="1"/>
  <c r="D22" i="3"/>
  <c r="H22" i="3" s="1"/>
  <c r="L22" i="3" s="1"/>
  <c r="B23" i="3"/>
  <c r="F23" i="3" s="1"/>
  <c r="J23" i="3" s="1"/>
  <c r="C23" i="3"/>
  <c r="G23" i="3" s="1"/>
  <c r="K23" i="3" s="1"/>
  <c r="D23" i="3"/>
  <c r="B24" i="3"/>
  <c r="F24" i="3" s="1"/>
  <c r="J24" i="3" s="1"/>
  <c r="C24" i="3"/>
  <c r="G24" i="3" s="1"/>
  <c r="K24" i="3" s="1"/>
  <c r="D24" i="3"/>
  <c r="H24" i="3" s="1"/>
  <c r="L24" i="3" s="1"/>
  <c r="B25" i="3"/>
  <c r="F25" i="3" s="1"/>
  <c r="J25" i="3" s="1"/>
  <c r="C25" i="3"/>
  <c r="G25" i="3" s="1"/>
  <c r="K25" i="3" s="1"/>
  <c r="D25" i="3"/>
  <c r="H25" i="3" s="1"/>
  <c r="L25" i="3" s="1"/>
  <c r="B26" i="3"/>
  <c r="F26" i="3" s="1"/>
  <c r="J26" i="3" s="1"/>
  <c r="C26" i="3"/>
  <c r="G26" i="3" s="1"/>
  <c r="K26" i="3" s="1"/>
  <c r="D26" i="3"/>
  <c r="H26" i="3" s="1"/>
  <c r="L26" i="3" s="1"/>
  <c r="B27" i="3"/>
  <c r="F27" i="3" s="1"/>
  <c r="J27" i="3" s="1"/>
  <c r="C27" i="3"/>
  <c r="G27" i="3" s="1"/>
  <c r="K27" i="3" s="1"/>
  <c r="D27" i="3"/>
  <c r="B28" i="3"/>
  <c r="F28" i="3" s="1"/>
  <c r="J28" i="3" s="1"/>
  <c r="C28" i="3"/>
  <c r="G28" i="3" s="1"/>
  <c r="K28" i="3" s="1"/>
  <c r="D28" i="3"/>
  <c r="H28" i="3" s="1"/>
  <c r="L28" i="3" s="1"/>
  <c r="B29" i="3"/>
  <c r="F29" i="3" s="1"/>
  <c r="J29" i="3" s="1"/>
  <c r="C29" i="3"/>
  <c r="G29" i="3" s="1"/>
  <c r="K29" i="3" s="1"/>
  <c r="D29" i="3"/>
  <c r="H29" i="3" s="1"/>
  <c r="L29" i="3" s="1"/>
  <c r="B30" i="3"/>
  <c r="F30" i="3" s="1"/>
  <c r="J30" i="3" s="1"/>
  <c r="C30" i="3"/>
  <c r="D30" i="3"/>
  <c r="H30" i="3" s="1"/>
  <c r="L30" i="3" s="1"/>
  <c r="B31" i="3"/>
  <c r="F31" i="3" s="1"/>
  <c r="J31" i="3" s="1"/>
  <c r="C31" i="3"/>
  <c r="G31" i="3" s="1"/>
  <c r="K31" i="3" s="1"/>
  <c r="D31" i="3"/>
  <c r="B32" i="3"/>
  <c r="F32" i="3" s="1"/>
  <c r="J32" i="3" s="1"/>
  <c r="C32" i="3"/>
  <c r="G32" i="3" s="1"/>
  <c r="K32" i="3" s="1"/>
  <c r="D32" i="3"/>
  <c r="H32" i="3" s="1"/>
  <c r="L32" i="3" s="1"/>
  <c r="B33" i="3"/>
  <c r="F33" i="3" s="1"/>
  <c r="J33" i="3" s="1"/>
  <c r="C33" i="3"/>
  <c r="G33" i="3" s="1"/>
  <c r="K33" i="3" s="1"/>
  <c r="D33" i="3"/>
  <c r="H33" i="3" s="1"/>
  <c r="L33" i="3" s="1"/>
  <c r="B34" i="3"/>
  <c r="F34" i="3" s="1"/>
  <c r="J34" i="3" s="1"/>
  <c r="C34" i="3"/>
  <c r="G34" i="3" s="1"/>
  <c r="K34" i="3" s="1"/>
  <c r="D34" i="3"/>
  <c r="H34" i="3" s="1"/>
  <c r="L34" i="3" s="1"/>
  <c r="B35" i="3"/>
  <c r="F35" i="3" s="1"/>
  <c r="J35" i="3" s="1"/>
  <c r="C35" i="3"/>
  <c r="G35" i="3" s="1"/>
  <c r="K35" i="3" s="1"/>
  <c r="D35" i="3"/>
  <c r="B36" i="3"/>
  <c r="F36" i="3" s="1"/>
  <c r="J36" i="3" s="1"/>
  <c r="C36" i="3"/>
  <c r="G36" i="3" s="1"/>
  <c r="K36" i="3" s="1"/>
  <c r="D36" i="3"/>
  <c r="H36" i="3" s="1"/>
  <c r="L36" i="3" s="1"/>
  <c r="B37" i="3"/>
  <c r="F37" i="3" s="1"/>
  <c r="J37" i="3" s="1"/>
  <c r="C37" i="3"/>
  <c r="G37" i="3" s="1"/>
  <c r="K37" i="3" s="1"/>
  <c r="D37" i="3"/>
  <c r="H37" i="3" s="1"/>
  <c r="L37" i="3" s="1"/>
  <c r="B38" i="3"/>
  <c r="F38" i="3" s="1"/>
  <c r="J38" i="3" s="1"/>
  <c r="C38" i="3"/>
  <c r="D38" i="3"/>
  <c r="B39" i="3"/>
  <c r="F39" i="3" s="1"/>
  <c r="J39" i="3" s="1"/>
  <c r="C39" i="3"/>
  <c r="G39" i="3" s="1"/>
  <c r="K39" i="3" s="1"/>
  <c r="D39" i="3"/>
  <c r="B40" i="3"/>
  <c r="F40" i="3" s="1"/>
  <c r="J40" i="3" s="1"/>
  <c r="C40" i="3"/>
  <c r="G40" i="3" s="1"/>
  <c r="K40" i="3" s="1"/>
  <c r="D40" i="3"/>
  <c r="H40" i="3" s="1"/>
  <c r="L40" i="3" s="1"/>
  <c r="B41" i="3"/>
  <c r="C41" i="3"/>
  <c r="G41" i="3" s="1"/>
  <c r="K41" i="3" s="1"/>
  <c r="D41" i="3"/>
  <c r="H41" i="3" s="1"/>
  <c r="L41" i="3" s="1"/>
  <c r="B42" i="3"/>
  <c r="F42" i="3" s="1"/>
  <c r="J42" i="3" s="1"/>
  <c r="C42" i="3"/>
  <c r="D42" i="3"/>
  <c r="H42" i="3" s="1"/>
  <c r="L42" i="3" s="1"/>
  <c r="B43" i="3"/>
  <c r="F43" i="3" s="1"/>
  <c r="J43" i="3" s="1"/>
  <c r="C43" i="3"/>
  <c r="G43" i="3" s="1"/>
  <c r="K43" i="3" s="1"/>
  <c r="D43" i="3"/>
  <c r="H43" i="3" s="1"/>
  <c r="L43" i="3" s="1"/>
  <c r="B44" i="3"/>
  <c r="F44" i="3" s="1"/>
  <c r="J44" i="3" s="1"/>
  <c r="C44" i="3"/>
  <c r="G44" i="3" s="1"/>
  <c r="K44" i="3" s="1"/>
  <c r="D44" i="3"/>
  <c r="H44" i="3" s="1"/>
  <c r="L44" i="3" s="1"/>
  <c r="B45" i="3"/>
  <c r="C45" i="3"/>
  <c r="G45" i="3" s="1"/>
  <c r="K45" i="3" s="1"/>
  <c r="D45" i="3"/>
  <c r="H45" i="3" s="1"/>
  <c r="L45" i="3" s="1"/>
  <c r="B46" i="3"/>
  <c r="F46" i="3" s="1"/>
  <c r="J46" i="3" s="1"/>
  <c r="C46" i="3"/>
  <c r="G46" i="3" s="1"/>
  <c r="K46" i="3" s="1"/>
  <c r="D46" i="3"/>
  <c r="H46" i="3" s="1"/>
  <c r="L46" i="3" s="1"/>
  <c r="B47" i="3"/>
  <c r="F47" i="3" s="1"/>
  <c r="J47" i="3" s="1"/>
  <c r="C47" i="3"/>
  <c r="G47" i="3" s="1"/>
  <c r="K47" i="3" s="1"/>
  <c r="D47" i="3"/>
  <c r="B48" i="3"/>
  <c r="F48" i="3" s="1"/>
  <c r="J48" i="3" s="1"/>
  <c r="C48" i="3"/>
  <c r="G48" i="3" s="1"/>
  <c r="K48" i="3" s="1"/>
  <c r="D48" i="3"/>
  <c r="H48" i="3" s="1"/>
  <c r="L48" i="3" s="1"/>
  <c r="B49" i="3"/>
  <c r="C49" i="3"/>
  <c r="D49" i="3"/>
  <c r="H49" i="3" s="1"/>
  <c r="L49" i="3" s="1"/>
  <c r="B50" i="3"/>
  <c r="F50" i="3" s="1"/>
  <c r="J50" i="3" s="1"/>
  <c r="C50" i="3"/>
  <c r="D50" i="3"/>
  <c r="H50" i="3" s="1"/>
  <c r="L50" i="3" s="1"/>
  <c r="B51" i="3"/>
  <c r="F51" i="3" s="1"/>
  <c r="J51" i="3" s="1"/>
  <c r="C51" i="3"/>
  <c r="G51" i="3" s="1"/>
  <c r="K51" i="3" s="1"/>
  <c r="D51" i="3"/>
  <c r="H51" i="3" s="1"/>
  <c r="L51" i="3" s="1"/>
  <c r="B52" i="3"/>
  <c r="F52" i="3" s="1"/>
  <c r="J52" i="3" s="1"/>
  <c r="C52" i="3"/>
  <c r="G52" i="3" s="1"/>
  <c r="K52" i="3" s="1"/>
  <c r="D52" i="3"/>
  <c r="H52" i="3" s="1"/>
  <c r="L52" i="3" s="1"/>
  <c r="B53" i="3"/>
  <c r="C53" i="3"/>
  <c r="G53" i="3" s="1"/>
  <c r="K53" i="3" s="1"/>
  <c r="D53" i="3"/>
  <c r="H53" i="3" s="1"/>
  <c r="L53" i="3" s="1"/>
  <c r="B54" i="3"/>
  <c r="F54" i="3" s="1"/>
  <c r="J54" i="3" s="1"/>
  <c r="C54" i="3"/>
  <c r="G54" i="3" s="1"/>
  <c r="K54" i="3" s="1"/>
  <c r="D54" i="3"/>
  <c r="H54" i="3" s="1"/>
  <c r="L54" i="3" s="1"/>
  <c r="B55" i="3"/>
  <c r="F55" i="3" s="1"/>
  <c r="J55" i="3" s="1"/>
  <c r="C55" i="3"/>
  <c r="G55" i="3" s="1"/>
  <c r="K55" i="3" s="1"/>
  <c r="D55" i="3"/>
  <c r="H55" i="3" s="1"/>
  <c r="L55" i="3" s="1"/>
  <c r="B56" i="3"/>
  <c r="F56" i="3" s="1"/>
  <c r="J56" i="3" s="1"/>
  <c r="C56" i="3"/>
  <c r="G56" i="3" s="1"/>
  <c r="K56" i="3" s="1"/>
  <c r="D56" i="3"/>
  <c r="H56" i="3" s="1"/>
  <c r="L56" i="3" s="1"/>
  <c r="B57" i="3"/>
  <c r="F57" i="3" s="1"/>
  <c r="J57" i="3" s="1"/>
  <c r="C57" i="3"/>
  <c r="G57" i="3" s="1"/>
  <c r="K57" i="3" s="1"/>
  <c r="D57" i="3"/>
  <c r="H57" i="3" s="1"/>
  <c r="L57" i="3" s="1"/>
  <c r="B58" i="3"/>
  <c r="F58" i="3" s="1"/>
  <c r="J58" i="3" s="1"/>
  <c r="C58" i="3"/>
  <c r="G58" i="3" s="1"/>
  <c r="K58" i="3" s="1"/>
  <c r="D58" i="3"/>
  <c r="H58" i="3" s="1"/>
  <c r="L58" i="3" s="1"/>
  <c r="B59" i="3"/>
  <c r="F59" i="3" s="1"/>
  <c r="J59" i="3" s="1"/>
  <c r="C59" i="3"/>
  <c r="G59" i="3" s="1"/>
  <c r="K59" i="3" s="1"/>
  <c r="D59" i="3"/>
  <c r="H59" i="3" s="1"/>
  <c r="L59" i="3" s="1"/>
  <c r="B60" i="3"/>
  <c r="F60" i="3" s="1"/>
  <c r="J60" i="3" s="1"/>
  <c r="C60" i="3"/>
  <c r="G60" i="3" s="1"/>
  <c r="K60" i="3" s="1"/>
  <c r="D60" i="3"/>
  <c r="H60" i="3" s="1"/>
  <c r="L60" i="3" s="1"/>
  <c r="B61" i="3"/>
  <c r="C61" i="3"/>
  <c r="G61" i="3" s="1"/>
  <c r="K61" i="3" s="1"/>
  <c r="D61" i="3"/>
  <c r="H61" i="3" s="1"/>
  <c r="L61" i="3" s="1"/>
  <c r="B62" i="3"/>
  <c r="F62" i="3" s="1"/>
  <c r="J62" i="3" s="1"/>
  <c r="C62" i="3"/>
  <c r="G62" i="3" s="1"/>
  <c r="K62" i="3" s="1"/>
  <c r="D62" i="3"/>
  <c r="H62" i="3" s="1"/>
  <c r="L62" i="3" s="1"/>
  <c r="B63" i="3"/>
  <c r="F63" i="3" s="1"/>
  <c r="J63" i="3" s="1"/>
  <c r="C63" i="3"/>
  <c r="G63" i="3" s="1"/>
  <c r="K63" i="3" s="1"/>
  <c r="D63" i="3"/>
  <c r="B64" i="3"/>
  <c r="F64" i="3" s="1"/>
  <c r="J64" i="3" s="1"/>
  <c r="C64" i="3"/>
  <c r="G64" i="3" s="1"/>
  <c r="K64" i="3" s="1"/>
  <c r="D64" i="3"/>
  <c r="H64" i="3" s="1"/>
  <c r="L64" i="3" s="1"/>
  <c r="B65" i="3"/>
  <c r="C65" i="3"/>
  <c r="G65" i="3" s="1"/>
  <c r="K65" i="3" s="1"/>
  <c r="D65" i="3"/>
  <c r="H65" i="3" s="1"/>
  <c r="L65" i="3" s="1"/>
  <c r="B66" i="3"/>
  <c r="F66" i="3" s="1"/>
  <c r="J66" i="3" s="1"/>
  <c r="C66" i="3"/>
  <c r="G66" i="3" s="1"/>
  <c r="K66" i="3" s="1"/>
  <c r="D66" i="3"/>
  <c r="H66" i="3" s="1"/>
  <c r="L66" i="3" s="1"/>
  <c r="B67" i="3"/>
  <c r="F67" i="3" s="1"/>
  <c r="J67" i="3" s="1"/>
  <c r="C67" i="3"/>
  <c r="G67" i="3" s="1"/>
  <c r="K67" i="3" s="1"/>
  <c r="D67" i="3"/>
  <c r="H67" i="3" s="1"/>
  <c r="L67" i="3" s="1"/>
  <c r="B68" i="3"/>
  <c r="F68" i="3" s="1"/>
  <c r="J68" i="3" s="1"/>
  <c r="C68" i="3"/>
  <c r="G68" i="3" s="1"/>
  <c r="K68" i="3" s="1"/>
  <c r="D68" i="3"/>
  <c r="H68" i="3" s="1"/>
  <c r="L68" i="3" s="1"/>
  <c r="B69" i="3"/>
  <c r="F69" i="3" s="1"/>
  <c r="J69" i="3" s="1"/>
  <c r="C69" i="3"/>
  <c r="D69" i="3"/>
  <c r="H69" i="3" s="1"/>
  <c r="L69" i="3" s="1"/>
  <c r="B70" i="3"/>
  <c r="F70" i="3" s="1"/>
  <c r="J70" i="3" s="1"/>
  <c r="C70" i="3"/>
  <c r="G70" i="3" s="1"/>
  <c r="K70" i="3" s="1"/>
  <c r="D70" i="3"/>
  <c r="H70" i="3" s="1"/>
  <c r="L70" i="3" s="1"/>
  <c r="B71" i="3"/>
  <c r="F71" i="3" s="1"/>
  <c r="J71" i="3" s="1"/>
  <c r="C71" i="3"/>
  <c r="G71" i="3" s="1"/>
  <c r="K71" i="3" s="1"/>
  <c r="D71" i="3"/>
  <c r="H71" i="3" s="1"/>
  <c r="L71" i="3" s="1"/>
  <c r="B72" i="3"/>
  <c r="F72" i="3" s="1"/>
  <c r="J72" i="3" s="1"/>
  <c r="C72" i="3"/>
  <c r="G72" i="3" s="1"/>
  <c r="K72" i="3" s="1"/>
  <c r="D72" i="3"/>
  <c r="H72" i="3" s="1"/>
  <c r="L72" i="3" s="1"/>
  <c r="B73" i="3"/>
  <c r="F73" i="3" s="1"/>
  <c r="J73" i="3" s="1"/>
  <c r="C73" i="3"/>
  <c r="G73" i="3" s="1"/>
  <c r="K73" i="3" s="1"/>
  <c r="D73" i="3"/>
  <c r="H73" i="3" s="1"/>
  <c r="L73" i="3" s="1"/>
  <c r="B74" i="3"/>
  <c r="F74" i="3" s="1"/>
  <c r="J74" i="3" s="1"/>
  <c r="C74" i="3"/>
  <c r="G74" i="3" s="1"/>
  <c r="K74" i="3" s="1"/>
  <c r="D74" i="3"/>
  <c r="H74" i="3" s="1"/>
  <c r="L74" i="3" s="1"/>
  <c r="B75" i="3"/>
  <c r="F75" i="3" s="1"/>
  <c r="J75" i="3" s="1"/>
  <c r="C75" i="3"/>
  <c r="G75" i="3" s="1"/>
  <c r="K75" i="3" s="1"/>
  <c r="D75" i="3"/>
  <c r="H75" i="3" s="1"/>
  <c r="L75" i="3" s="1"/>
  <c r="B76" i="3"/>
  <c r="F76" i="3" s="1"/>
  <c r="J76" i="3" s="1"/>
  <c r="C76" i="3"/>
  <c r="G76" i="3" s="1"/>
  <c r="K76" i="3" s="1"/>
  <c r="D76" i="3"/>
  <c r="H76" i="3" s="1"/>
  <c r="L76" i="3" s="1"/>
  <c r="B77" i="3"/>
  <c r="F77" i="3" s="1"/>
  <c r="J77" i="3" s="1"/>
  <c r="C77" i="3"/>
  <c r="G77" i="3" s="1"/>
  <c r="K77" i="3" s="1"/>
  <c r="D77" i="3"/>
  <c r="H77" i="3" s="1"/>
  <c r="L77" i="3" s="1"/>
  <c r="B78" i="3"/>
  <c r="F78" i="3" s="1"/>
  <c r="J78" i="3" s="1"/>
  <c r="C78" i="3"/>
  <c r="G78" i="3" s="1"/>
  <c r="K78" i="3" s="1"/>
  <c r="D78" i="3"/>
  <c r="H78" i="3" s="1"/>
  <c r="L78" i="3" s="1"/>
  <c r="B79" i="3"/>
  <c r="F79" i="3" s="1"/>
  <c r="J79" i="3" s="1"/>
  <c r="C79" i="3"/>
  <c r="G79" i="3" s="1"/>
  <c r="K79" i="3" s="1"/>
  <c r="D79" i="3"/>
  <c r="B80" i="3"/>
  <c r="F80" i="3" s="1"/>
  <c r="J80" i="3" s="1"/>
  <c r="C80" i="3"/>
  <c r="G80" i="3" s="1"/>
  <c r="K80" i="3" s="1"/>
  <c r="D80" i="3"/>
  <c r="H80" i="3" s="1"/>
  <c r="L80" i="3" s="1"/>
  <c r="B81" i="3"/>
  <c r="F81" i="3" s="1"/>
  <c r="J81" i="3" s="1"/>
  <c r="C81" i="3"/>
  <c r="G81" i="3" s="1"/>
  <c r="K81" i="3" s="1"/>
  <c r="D81" i="3"/>
  <c r="H81" i="3" s="1"/>
  <c r="L81" i="3" s="1"/>
  <c r="B82" i="3"/>
  <c r="F82" i="3" s="1"/>
  <c r="J82" i="3" s="1"/>
  <c r="C82" i="3"/>
  <c r="G82" i="3" s="1"/>
  <c r="K82" i="3" s="1"/>
  <c r="D82" i="3"/>
  <c r="H82" i="3" s="1"/>
  <c r="L82" i="3" s="1"/>
  <c r="B83" i="3"/>
  <c r="F83" i="3" s="1"/>
  <c r="J83" i="3" s="1"/>
  <c r="C83" i="3"/>
  <c r="G83" i="3" s="1"/>
  <c r="K83" i="3" s="1"/>
  <c r="D83" i="3"/>
  <c r="B84" i="3"/>
  <c r="F84" i="3" s="1"/>
  <c r="J84" i="3" s="1"/>
  <c r="C84" i="3"/>
  <c r="G84" i="3" s="1"/>
  <c r="K84" i="3" s="1"/>
  <c r="D84" i="3"/>
  <c r="H84" i="3" s="1"/>
  <c r="L84" i="3" s="1"/>
  <c r="B85" i="3"/>
  <c r="F85" i="3" s="1"/>
  <c r="J85" i="3" s="1"/>
  <c r="C85" i="3"/>
  <c r="G85" i="3" s="1"/>
  <c r="K85" i="3" s="1"/>
  <c r="D85" i="3"/>
  <c r="H85" i="3" s="1"/>
  <c r="L85" i="3" s="1"/>
  <c r="B86" i="3"/>
  <c r="F86" i="3" s="1"/>
  <c r="J86" i="3" s="1"/>
  <c r="C86" i="3"/>
  <c r="D86" i="3"/>
  <c r="H86" i="3" s="1"/>
  <c r="L86" i="3" s="1"/>
  <c r="B87" i="3"/>
  <c r="F87" i="3" s="1"/>
  <c r="J87" i="3" s="1"/>
  <c r="C87" i="3"/>
  <c r="G87" i="3" s="1"/>
  <c r="K87" i="3" s="1"/>
  <c r="D87" i="3"/>
  <c r="H87" i="3" s="1"/>
  <c r="L87" i="3" s="1"/>
  <c r="B88" i="3"/>
  <c r="F88" i="3" s="1"/>
  <c r="J88" i="3" s="1"/>
  <c r="C88" i="3"/>
  <c r="G88" i="3" s="1"/>
  <c r="K88" i="3" s="1"/>
  <c r="D88" i="3"/>
  <c r="H88" i="3" s="1"/>
  <c r="L88" i="3" s="1"/>
  <c r="B89" i="3"/>
  <c r="F89" i="3" s="1"/>
  <c r="J89" i="3" s="1"/>
  <c r="C89" i="3"/>
  <c r="G89" i="3" s="1"/>
  <c r="K89" i="3" s="1"/>
  <c r="D89" i="3"/>
  <c r="H89" i="3" s="1"/>
  <c r="L89" i="3" s="1"/>
  <c r="B90" i="3"/>
  <c r="F90" i="3" s="1"/>
  <c r="J90" i="3" s="1"/>
  <c r="C90" i="3"/>
  <c r="G90" i="3" s="1"/>
  <c r="K90" i="3" s="1"/>
  <c r="D90" i="3"/>
  <c r="H90" i="3" s="1"/>
  <c r="L90" i="3" s="1"/>
  <c r="B91" i="3"/>
  <c r="F91" i="3" s="1"/>
  <c r="J91" i="3" s="1"/>
  <c r="C91" i="3"/>
  <c r="G91" i="3" s="1"/>
  <c r="K91" i="3" s="1"/>
  <c r="D91" i="3"/>
  <c r="B92" i="3"/>
  <c r="F92" i="3" s="1"/>
  <c r="J92" i="3" s="1"/>
  <c r="C92" i="3"/>
  <c r="G92" i="3" s="1"/>
  <c r="K92" i="3" s="1"/>
  <c r="D92" i="3"/>
  <c r="H92" i="3" s="1"/>
  <c r="L92" i="3" s="1"/>
  <c r="B93" i="3"/>
  <c r="F93" i="3" s="1"/>
  <c r="J93" i="3" s="1"/>
  <c r="C93" i="3"/>
  <c r="G93" i="3" s="1"/>
  <c r="K93" i="3" s="1"/>
  <c r="D93" i="3"/>
  <c r="H93" i="3" s="1"/>
  <c r="L93" i="3" s="1"/>
  <c r="B94" i="3"/>
  <c r="F94" i="3" s="1"/>
  <c r="J94" i="3" s="1"/>
  <c r="C94" i="3"/>
  <c r="D94" i="3"/>
  <c r="H94" i="3" s="1"/>
  <c r="L94" i="3" s="1"/>
  <c r="B95" i="3"/>
  <c r="F95" i="3" s="1"/>
  <c r="J95" i="3" s="1"/>
  <c r="C95" i="3"/>
  <c r="G95" i="3" s="1"/>
  <c r="K95" i="3" s="1"/>
  <c r="D95" i="3"/>
  <c r="B96" i="3"/>
  <c r="F96" i="3" s="1"/>
  <c r="J96" i="3" s="1"/>
  <c r="C96" i="3"/>
  <c r="G96" i="3" s="1"/>
  <c r="K96" i="3" s="1"/>
  <c r="D96" i="3"/>
  <c r="H96" i="3" s="1"/>
  <c r="L96" i="3" s="1"/>
  <c r="B97" i="3"/>
  <c r="C97" i="3"/>
  <c r="G97" i="3" s="1"/>
  <c r="K97" i="3" s="1"/>
  <c r="D97" i="3"/>
  <c r="H97" i="3" s="1"/>
  <c r="L97" i="3" s="1"/>
  <c r="B98" i="3"/>
  <c r="F98" i="3" s="1"/>
  <c r="J98" i="3" s="1"/>
  <c r="C98" i="3"/>
  <c r="D98" i="3"/>
  <c r="H98" i="3" s="1"/>
  <c r="L98" i="3" s="1"/>
  <c r="B99" i="3"/>
  <c r="F99" i="3" s="1"/>
  <c r="J99" i="3" s="1"/>
  <c r="C99" i="3"/>
  <c r="G99" i="3" s="1"/>
  <c r="K99" i="3" s="1"/>
  <c r="D99" i="3"/>
  <c r="H99" i="3" s="1"/>
  <c r="L99" i="3" s="1"/>
  <c r="B100" i="3"/>
  <c r="F100" i="3" s="1"/>
  <c r="J100" i="3" s="1"/>
  <c r="C100" i="3"/>
  <c r="G100" i="3" s="1"/>
  <c r="K100" i="3" s="1"/>
  <c r="D100" i="3"/>
  <c r="H100" i="3" s="1"/>
  <c r="L100" i="3" s="1"/>
  <c r="B101" i="3"/>
  <c r="C101" i="3"/>
  <c r="D101" i="3"/>
  <c r="H101" i="3" s="1"/>
  <c r="L101" i="3" s="1"/>
  <c r="B102" i="3"/>
  <c r="F102" i="3" s="1"/>
  <c r="J102" i="3" s="1"/>
  <c r="C102" i="3"/>
  <c r="G102" i="3" s="1"/>
  <c r="K102" i="3" s="1"/>
  <c r="D102" i="3"/>
  <c r="H102" i="3" s="1"/>
  <c r="L102" i="3" s="1"/>
  <c r="B103" i="3"/>
  <c r="F103" i="3" s="1"/>
  <c r="J103" i="3" s="1"/>
  <c r="C103" i="3"/>
  <c r="G103" i="3" s="1"/>
  <c r="K103" i="3" s="1"/>
  <c r="D103" i="3"/>
  <c r="B104" i="3"/>
  <c r="F104" i="3" s="1"/>
  <c r="J104" i="3" s="1"/>
  <c r="C104" i="3"/>
  <c r="G104" i="3" s="1"/>
  <c r="K104" i="3" s="1"/>
  <c r="D104" i="3"/>
  <c r="H104" i="3" s="1"/>
  <c r="L104" i="3" s="1"/>
  <c r="B105" i="3"/>
  <c r="F105" i="3" s="1"/>
  <c r="J105" i="3" s="1"/>
  <c r="C105" i="3"/>
  <c r="G105" i="3" s="1"/>
  <c r="K105" i="3" s="1"/>
  <c r="D105" i="3"/>
  <c r="H105" i="3" s="1"/>
  <c r="L105" i="3" s="1"/>
  <c r="B106" i="3"/>
  <c r="F106" i="3" s="1"/>
  <c r="J106" i="3" s="1"/>
  <c r="C106" i="3"/>
  <c r="G106" i="3" s="1"/>
  <c r="K106" i="3" s="1"/>
  <c r="D106" i="3"/>
  <c r="H106" i="3" s="1"/>
  <c r="L106" i="3" s="1"/>
  <c r="B107" i="3"/>
  <c r="F107" i="3" s="1"/>
  <c r="J107" i="3" s="1"/>
  <c r="C107" i="3"/>
  <c r="G107" i="3" s="1"/>
  <c r="K107" i="3" s="1"/>
  <c r="D107" i="3"/>
  <c r="H107" i="3" s="1"/>
  <c r="L107" i="3" s="1"/>
  <c r="B108" i="3"/>
  <c r="F108" i="3" s="1"/>
  <c r="J108" i="3" s="1"/>
  <c r="C108" i="3"/>
  <c r="G108" i="3" s="1"/>
  <c r="K108" i="3" s="1"/>
  <c r="D108" i="3"/>
  <c r="H108" i="3" s="1"/>
  <c r="L108" i="3" s="1"/>
  <c r="B109" i="3"/>
  <c r="F109" i="3" s="1"/>
  <c r="J109" i="3" s="1"/>
  <c r="C109" i="3"/>
  <c r="G109" i="3" s="1"/>
  <c r="K109" i="3" s="1"/>
  <c r="D109" i="3"/>
  <c r="H109" i="3" s="1"/>
  <c r="L109" i="3" s="1"/>
  <c r="B110" i="3"/>
  <c r="F110" i="3" s="1"/>
  <c r="J110" i="3" s="1"/>
  <c r="C110" i="3"/>
  <c r="G110" i="3" s="1"/>
  <c r="K110" i="3" s="1"/>
  <c r="D110" i="3"/>
  <c r="H110" i="3" s="1"/>
  <c r="L110" i="3" s="1"/>
  <c r="B111" i="3"/>
  <c r="F111" i="3" s="1"/>
  <c r="J111" i="3" s="1"/>
  <c r="C111" i="3"/>
  <c r="G111" i="3" s="1"/>
  <c r="K111" i="3" s="1"/>
  <c r="D111" i="3"/>
  <c r="H111" i="3" s="1"/>
  <c r="L111" i="3" s="1"/>
  <c r="B112" i="3"/>
  <c r="F112" i="3" s="1"/>
  <c r="J112" i="3" s="1"/>
  <c r="C112" i="3"/>
  <c r="G112" i="3" s="1"/>
  <c r="K112" i="3" s="1"/>
  <c r="D112" i="3"/>
  <c r="H112" i="3" s="1"/>
  <c r="L112" i="3" s="1"/>
  <c r="B113" i="3"/>
  <c r="F113" i="3" s="1"/>
  <c r="J113" i="3" s="1"/>
  <c r="C113" i="3"/>
  <c r="G113" i="3" s="1"/>
  <c r="K113" i="3" s="1"/>
  <c r="D113" i="3"/>
  <c r="H113" i="3" s="1"/>
  <c r="L113" i="3" s="1"/>
  <c r="B114" i="3"/>
  <c r="F114" i="3" s="1"/>
  <c r="J114" i="3" s="1"/>
  <c r="C114" i="3"/>
  <c r="G114" i="3" s="1"/>
  <c r="K114" i="3" s="1"/>
  <c r="D114" i="3"/>
  <c r="H114" i="3" s="1"/>
  <c r="L114" i="3" s="1"/>
  <c r="B115" i="3"/>
  <c r="F115" i="3" s="1"/>
  <c r="J115" i="3" s="1"/>
  <c r="C115" i="3"/>
  <c r="G115" i="3" s="1"/>
  <c r="K115" i="3" s="1"/>
  <c r="D115" i="3"/>
  <c r="H115" i="3" s="1"/>
  <c r="L115" i="3" s="1"/>
  <c r="B116" i="3"/>
  <c r="F116" i="3" s="1"/>
  <c r="J116" i="3" s="1"/>
  <c r="C116" i="3"/>
  <c r="G116" i="3" s="1"/>
  <c r="K116" i="3" s="1"/>
  <c r="D116" i="3"/>
  <c r="H116" i="3" s="1"/>
  <c r="L116" i="3" s="1"/>
  <c r="B117" i="3"/>
  <c r="F117" i="3" s="1"/>
  <c r="J117" i="3" s="1"/>
  <c r="C117" i="3"/>
  <c r="G117" i="3" s="1"/>
  <c r="K117" i="3" s="1"/>
  <c r="D117" i="3"/>
  <c r="H117" i="3" s="1"/>
  <c r="L117" i="3" s="1"/>
  <c r="B118" i="3"/>
  <c r="F118" i="3" s="1"/>
  <c r="J118" i="3" s="1"/>
  <c r="C118" i="3"/>
  <c r="G118" i="3" s="1"/>
  <c r="K118" i="3" s="1"/>
  <c r="D118" i="3"/>
  <c r="H118" i="3" s="1"/>
  <c r="L118" i="3" s="1"/>
  <c r="B119" i="3"/>
  <c r="F119" i="3" s="1"/>
  <c r="J119" i="3" s="1"/>
  <c r="C119" i="3"/>
  <c r="G119" i="3" s="1"/>
  <c r="K119" i="3" s="1"/>
  <c r="D119" i="3"/>
  <c r="H119" i="3" s="1"/>
  <c r="L119" i="3" s="1"/>
  <c r="B120" i="3"/>
  <c r="F120" i="3" s="1"/>
  <c r="J120" i="3" s="1"/>
  <c r="C120" i="3"/>
  <c r="G120" i="3" s="1"/>
  <c r="K120" i="3" s="1"/>
  <c r="D120" i="3"/>
  <c r="H120" i="3" s="1"/>
  <c r="L120" i="3" s="1"/>
  <c r="B121" i="3"/>
  <c r="F121" i="3" s="1"/>
  <c r="J121" i="3" s="1"/>
  <c r="C121" i="3"/>
  <c r="G121" i="3" s="1"/>
  <c r="K121" i="3" s="1"/>
  <c r="D121" i="3"/>
  <c r="H121" i="3" s="1"/>
  <c r="L121" i="3" s="1"/>
  <c r="B122" i="3"/>
  <c r="F122" i="3" s="1"/>
  <c r="J122" i="3" s="1"/>
  <c r="C122" i="3"/>
  <c r="G122" i="3" s="1"/>
  <c r="K122" i="3" s="1"/>
  <c r="D122" i="3"/>
  <c r="H122" i="3" s="1"/>
  <c r="L122" i="3" s="1"/>
  <c r="B123" i="3"/>
  <c r="F123" i="3" s="1"/>
  <c r="J123" i="3" s="1"/>
  <c r="C123" i="3"/>
  <c r="G123" i="3" s="1"/>
  <c r="K123" i="3" s="1"/>
  <c r="D123" i="3"/>
  <c r="H123" i="3" s="1"/>
  <c r="L123" i="3" s="1"/>
  <c r="B124" i="3"/>
  <c r="F124" i="3" s="1"/>
  <c r="J124" i="3" s="1"/>
  <c r="C124" i="3"/>
  <c r="G124" i="3" s="1"/>
  <c r="K124" i="3" s="1"/>
  <c r="D124" i="3"/>
  <c r="H124" i="3" s="1"/>
  <c r="L124" i="3" s="1"/>
  <c r="B125" i="3"/>
  <c r="F125" i="3" s="1"/>
  <c r="J125" i="3" s="1"/>
  <c r="C125" i="3"/>
  <c r="G125" i="3" s="1"/>
  <c r="K125" i="3" s="1"/>
  <c r="D125" i="3"/>
  <c r="H125" i="3" s="1"/>
  <c r="L125" i="3" s="1"/>
  <c r="B126" i="3"/>
  <c r="F126" i="3" s="1"/>
  <c r="J126" i="3" s="1"/>
  <c r="C126" i="3"/>
  <c r="G126" i="3" s="1"/>
  <c r="K126" i="3" s="1"/>
  <c r="D126" i="3"/>
  <c r="H126" i="3" s="1"/>
  <c r="L126" i="3" s="1"/>
  <c r="B127" i="3"/>
  <c r="F127" i="3" s="1"/>
  <c r="J127" i="3" s="1"/>
  <c r="C127" i="3"/>
  <c r="G127" i="3" s="1"/>
  <c r="K127" i="3" s="1"/>
  <c r="D127" i="3"/>
  <c r="B128" i="3"/>
  <c r="F128" i="3" s="1"/>
  <c r="J128" i="3" s="1"/>
  <c r="C128" i="3"/>
  <c r="G128" i="3" s="1"/>
  <c r="K128" i="3" s="1"/>
  <c r="D128" i="3"/>
  <c r="H128" i="3" s="1"/>
  <c r="L128" i="3" s="1"/>
  <c r="B129" i="3"/>
  <c r="F129" i="3" s="1"/>
  <c r="J129" i="3" s="1"/>
  <c r="C129" i="3"/>
  <c r="G129" i="3" s="1"/>
  <c r="K129" i="3" s="1"/>
  <c r="D129" i="3"/>
  <c r="H129" i="3" s="1"/>
  <c r="L129" i="3" s="1"/>
  <c r="B130" i="3"/>
  <c r="F130" i="3" s="1"/>
  <c r="J130" i="3" s="1"/>
  <c r="C130" i="3"/>
  <c r="G130" i="3" s="1"/>
  <c r="K130" i="3" s="1"/>
  <c r="D130" i="3"/>
  <c r="H130" i="3" s="1"/>
  <c r="L130" i="3" s="1"/>
  <c r="B131" i="3"/>
  <c r="F131" i="3" s="1"/>
  <c r="J131" i="3" s="1"/>
  <c r="C131" i="3"/>
  <c r="G131" i="3" s="1"/>
  <c r="K131" i="3" s="1"/>
  <c r="D131" i="3"/>
  <c r="H131" i="3" s="1"/>
  <c r="L131" i="3" s="1"/>
  <c r="B132" i="3"/>
  <c r="F132" i="3" s="1"/>
  <c r="J132" i="3" s="1"/>
  <c r="C132" i="3"/>
  <c r="G132" i="3" s="1"/>
  <c r="K132" i="3" s="1"/>
  <c r="D132" i="3"/>
  <c r="H132" i="3" s="1"/>
  <c r="L132" i="3" s="1"/>
  <c r="B133" i="3"/>
  <c r="F133" i="3" s="1"/>
  <c r="J133" i="3" s="1"/>
  <c r="C133" i="3"/>
  <c r="G133" i="3" s="1"/>
  <c r="K133" i="3" s="1"/>
  <c r="D133" i="3"/>
  <c r="H133" i="3" s="1"/>
  <c r="L133" i="3" s="1"/>
  <c r="B134" i="3"/>
  <c r="F134" i="3" s="1"/>
  <c r="J134" i="3" s="1"/>
  <c r="C134" i="3"/>
  <c r="G134" i="3" s="1"/>
  <c r="K134" i="3" s="1"/>
  <c r="D134" i="3"/>
  <c r="H134" i="3" s="1"/>
  <c r="L134" i="3" s="1"/>
  <c r="B135" i="3"/>
  <c r="F135" i="3" s="1"/>
  <c r="J135" i="3" s="1"/>
  <c r="C135" i="3"/>
  <c r="G135" i="3" s="1"/>
  <c r="K135" i="3" s="1"/>
  <c r="D135" i="3"/>
  <c r="H135" i="3" s="1"/>
  <c r="L135" i="3" s="1"/>
  <c r="B136" i="3"/>
  <c r="F136" i="3" s="1"/>
  <c r="J136" i="3" s="1"/>
  <c r="C136" i="3"/>
  <c r="G136" i="3" s="1"/>
  <c r="K136" i="3" s="1"/>
  <c r="D136" i="3"/>
  <c r="H136" i="3" s="1"/>
  <c r="L136" i="3" s="1"/>
  <c r="B137" i="3"/>
  <c r="F137" i="3" s="1"/>
  <c r="J137" i="3" s="1"/>
  <c r="C137" i="3"/>
  <c r="G137" i="3" s="1"/>
  <c r="K137" i="3" s="1"/>
  <c r="D137" i="3"/>
  <c r="H137" i="3" s="1"/>
  <c r="L137" i="3" s="1"/>
  <c r="B138" i="3"/>
  <c r="F138" i="3" s="1"/>
  <c r="J138" i="3" s="1"/>
  <c r="C138" i="3"/>
  <c r="G138" i="3" s="1"/>
  <c r="K138" i="3" s="1"/>
  <c r="D138" i="3"/>
  <c r="H138" i="3" s="1"/>
  <c r="L138" i="3" s="1"/>
  <c r="B139" i="3"/>
  <c r="F139" i="3" s="1"/>
  <c r="J139" i="3" s="1"/>
  <c r="C139" i="3"/>
  <c r="G139" i="3" s="1"/>
  <c r="K139" i="3" s="1"/>
  <c r="D139" i="3"/>
  <c r="B140" i="3"/>
  <c r="F140" i="3" s="1"/>
  <c r="J140" i="3" s="1"/>
  <c r="C140" i="3"/>
  <c r="G140" i="3" s="1"/>
  <c r="K140" i="3" s="1"/>
  <c r="D140" i="3"/>
  <c r="H140" i="3" s="1"/>
  <c r="L140" i="3" s="1"/>
  <c r="B141" i="3"/>
  <c r="F141" i="3" s="1"/>
  <c r="J141" i="3" s="1"/>
  <c r="C141" i="3"/>
  <c r="G141" i="3" s="1"/>
  <c r="K141" i="3" s="1"/>
  <c r="D141" i="3"/>
  <c r="H141" i="3" s="1"/>
  <c r="L141" i="3" s="1"/>
  <c r="B142" i="3"/>
  <c r="F142" i="3" s="1"/>
  <c r="J142" i="3" s="1"/>
  <c r="C142" i="3"/>
  <c r="D142" i="3"/>
  <c r="H142" i="3" s="1"/>
  <c r="L142" i="3" s="1"/>
  <c r="B143" i="3"/>
  <c r="F143" i="3" s="1"/>
  <c r="J143" i="3" s="1"/>
  <c r="C143" i="3"/>
  <c r="G143" i="3" s="1"/>
  <c r="K143" i="3" s="1"/>
  <c r="D143" i="3"/>
  <c r="H143" i="3" s="1"/>
  <c r="L143" i="3" s="1"/>
  <c r="B144" i="3"/>
  <c r="F144" i="3" s="1"/>
  <c r="J144" i="3" s="1"/>
  <c r="C144" i="3"/>
  <c r="G144" i="3" s="1"/>
  <c r="K144" i="3" s="1"/>
  <c r="D144" i="3"/>
  <c r="H144" i="3" s="1"/>
  <c r="L144" i="3" s="1"/>
  <c r="B145" i="3"/>
  <c r="F145" i="3" s="1"/>
  <c r="J145" i="3" s="1"/>
  <c r="C145" i="3"/>
  <c r="G145" i="3" s="1"/>
  <c r="K145" i="3" s="1"/>
  <c r="D145" i="3"/>
  <c r="H145" i="3" s="1"/>
  <c r="L145" i="3" s="1"/>
  <c r="B146" i="3"/>
  <c r="F146" i="3" s="1"/>
  <c r="J146" i="3" s="1"/>
  <c r="C146" i="3"/>
  <c r="G146" i="3" s="1"/>
  <c r="K146" i="3" s="1"/>
  <c r="D146" i="3"/>
  <c r="H146" i="3" s="1"/>
  <c r="L146" i="3" s="1"/>
  <c r="B147" i="3"/>
  <c r="F147" i="3" s="1"/>
  <c r="J147" i="3" s="1"/>
  <c r="C147" i="3"/>
  <c r="G147" i="3" s="1"/>
  <c r="K147" i="3" s="1"/>
  <c r="D147" i="3"/>
  <c r="B148" i="3"/>
  <c r="F148" i="3" s="1"/>
  <c r="J148" i="3" s="1"/>
  <c r="C148" i="3"/>
  <c r="G148" i="3" s="1"/>
  <c r="K148" i="3" s="1"/>
  <c r="D148" i="3"/>
  <c r="H148" i="3" s="1"/>
  <c r="L148" i="3" s="1"/>
  <c r="B149" i="3"/>
  <c r="F149" i="3" s="1"/>
  <c r="J149" i="3" s="1"/>
  <c r="C149" i="3"/>
  <c r="G149" i="3" s="1"/>
  <c r="K149" i="3" s="1"/>
  <c r="D149" i="3"/>
  <c r="H149" i="3" s="1"/>
  <c r="L149" i="3" s="1"/>
  <c r="B150" i="3"/>
  <c r="F150" i="3" s="1"/>
  <c r="J150" i="3" s="1"/>
  <c r="C150" i="3"/>
  <c r="G150" i="3" s="1"/>
  <c r="K150" i="3" s="1"/>
  <c r="D150" i="3"/>
  <c r="H150" i="3" s="1"/>
  <c r="L150" i="3" s="1"/>
  <c r="B151" i="3"/>
  <c r="F151" i="3" s="1"/>
  <c r="J151" i="3" s="1"/>
  <c r="C151" i="3"/>
  <c r="G151" i="3" s="1"/>
  <c r="K151" i="3" s="1"/>
  <c r="D151" i="3"/>
  <c r="B152" i="3"/>
  <c r="F152" i="3" s="1"/>
  <c r="J152" i="3" s="1"/>
  <c r="C152" i="3"/>
  <c r="G152" i="3" s="1"/>
  <c r="K152" i="3" s="1"/>
  <c r="D152" i="3"/>
  <c r="H152" i="3" s="1"/>
  <c r="L152" i="3" s="1"/>
  <c r="B153" i="3"/>
  <c r="F153" i="3" s="1"/>
  <c r="J153" i="3" s="1"/>
  <c r="C153" i="3"/>
  <c r="G153" i="3" s="1"/>
  <c r="K153" i="3" s="1"/>
  <c r="D153" i="3"/>
  <c r="H153" i="3" s="1"/>
  <c r="L153" i="3" s="1"/>
  <c r="B154" i="3"/>
  <c r="F154" i="3" s="1"/>
  <c r="J154" i="3" s="1"/>
  <c r="C154" i="3"/>
  <c r="G154" i="3" s="1"/>
  <c r="K154" i="3" s="1"/>
  <c r="D154" i="3"/>
  <c r="H154" i="3" s="1"/>
  <c r="L154" i="3" s="1"/>
  <c r="B155" i="3"/>
  <c r="F155" i="3" s="1"/>
  <c r="J155" i="3" s="1"/>
  <c r="C155" i="3"/>
  <c r="G155" i="3" s="1"/>
  <c r="K155" i="3" s="1"/>
  <c r="D155" i="3"/>
  <c r="H155" i="3" s="1"/>
  <c r="L155" i="3" s="1"/>
  <c r="B156" i="3"/>
  <c r="F156" i="3" s="1"/>
  <c r="J156" i="3" s="1"/>
  <c r="C156" i="3"/>
  <c r="G156" i="3" s="1"/>
  <c r="K156" i="3" s="1"/>
  <c r="D156" i="3"/>
  <c r="H156" i="3" s="1"/>
  <c r="L156" i="3" s="1"/>
  <c r="B157" i="3"/>
  <c r="F157" i="3" s="1"/>
  <c r="J157" i="3" s="1"/>
  <c r="C157" i="3"/>
  <c r="G157" i="3" s="1"/>
  <c r="K157" i="3" s="1"/>
  <c r="D157" i="3"/>
  <c r="H157" i="3" s="1"/>
  <c r="L157" i="3" s="1"/>
  <c r="B158" i="3"/>
  <c r="F158" i="3" s="1"/>
  <c r="J158" i="3" s="1"/>
  <c r="C158" i="3"/>
  <c r="D158" i="3"/>
  <c r="H158" i="3" s="1"/>
  <c r="L158" i="3" s="1"/>
  <c r="B159" i="3"/>
  <c r="F159" i="3" s="1"/>
  <c r="J159" i="3" s="1"/>
  <c r="C159" i="3"/>
  <c r="G159" i="3" s="1"/>
  <c r="K159" i="3" s="1"/>
  <c r="D159" i="3"/>
  <c r="H159" i="3" s="1"/>
  <c r="L159" i="3" s="1"/>
  <c r="B160" i="3"/>
  <c r="F160" i="3" s="1"/>
  <c r="J160" i="3" s="1"/>
  <c r="C160" i="3"/>
  <c r="G160" i="3" s="1"/>
  <c r="K160" i="3" s="1"/>
  <c r="D160" i="3"/>
  <c r="H160" i="3" s="1"/>
  <c r="L160" i="3" s="1"/>
  <c r="B161" i="3"/>
  <c r="F161" i="3" s="1"/>
  <c r="J161" i="3" s="1"/>
  <c r="C161" i="3"/>
  <c r="G161" i="3" s="1"/>
  <c r="K161" i="3" s="1"/>
  <c r="D161" i="3"/>
  <c r="H161" i="3" s="1"/>
  <c r="L161" i="3" s="1"/>
  <c r="B162" i="3"/>
  <c r="F162" i="3" s="1"/>
  <c r="J162" i="3" s="1"/>
  <c r="C162" i="3"/>
  <c r="G162" i="3" s="1"/>
  <c r="K162" i="3" s="1"/>
  <c r="D162" i="3"/>
  <c r="H162" i="3" s="1"/>
  <c r="L162" i="3" s="1"/>
  <c r="B163" i="3"/>
  <c r="F163" i="3" s="1"/>
  <c r="J163" i="3" s="1"/>
  <c r="C163" i="3"/>
  <c r="G163" i="3" s="1"/>
  <c r="K163" i="3" s="1"/>
  <c r="D163" i="3"/>
  <c r="B164" i="3"/>
  <c r="F164" i="3" s="1"/>
  <c r="J164" i="3" s="1"/>
  <c r="C164" i="3"/>
  <c r="G164" i="3" s="1"/>
  <c r="K164" i="3" s="1"/>
  <c r="D164" i="3"/>
  <c r="H164" i="3" s="1"/>
  <c r="L164" i="3" s="1"/>
  <c r="B165" i="3"/>
  <c r="F165" i="3" s="1"/>
  <c r="J165" i="3" s="1"/>
  <c r="C165" i="3"/>
  <c r="G165" i="3" s="1"/>
  <c r="K165" i="3" s="1"/>
  <c r="D165" i="3"/>
  <c r="H165" i="3" s="1"/>
  <c r="L165" i="3" s="1"/>
  <c r="B166" i="3"/>
  <c r="F166" i="3" s="1"/>
  <c r="J166" i="3" s="1"/>
  <c r="C166" i="3"/>
  <c r="D166" i="3"/>
  <c r="H166" i="3" s="1"/>
  <c r="L166" i="3" s="1"/>
  <c r="B167" i="3"/>
  <c r="F167" i="3" s="1"/>
  <c r="J167" i="3" s="1"/>
  <c r="C167" i="3"/>
  <c r="G167" i="3" s="1"/>
  <c r="K167" i="3" s="1"/>
  <c r="D167" i="3"/>
  <c r="B168" i="3"/>
  <c r="F168" i="3" s="1"/>
  <c r="J168" i="3" s="1"/>
  <c r="C168" i="3"/>
  <c r="G168" i="3" s="1"/>
  <c r="K168" i="3" s="1"/>
  <c r="D168" i="3"/>
  <c r="H168" i="3" s="1"/>
  <c r="L168" i="3" s="1"/>
  <c r="B169" i="3"/>
  <c r="F169" i="3" s="1"/>
  <c r="J169" i="3" s="1"/>
  <c r="C169" i="3"/>
  <c r="G169" i="3" s="1"/>
  <c r="K169" i="3" s="1"/>
  <c r="D169" i="3"/>
  <c r="H169" i="3" s="1"/>
  <c r="L169" i="3" s="1"/>
  <c r="B170" i="3"/>
  <c r="F170" i="3" s="1"/>
  <c r="J170" i="3" s="1"/>
  <c r="C170" i="3"/>
  <c r="D170" i="3"/>
  <c r="H170" i="3" s="1"/>
  <c r="L170" i="3" s="1"/>
  <c r="B171" i="3"/>
  <c r="F171" i="3" s="1"/>
  <c r="J171" i="3" s="1"/>
  <c r="C171" i="3"/>
  <c r="G171" i="3" s="1"/>
  <c r="K171" i="3" s="1"/>
  <c r="D171" i="3"/>
  <c r="H171" i="3" s="1"/>
  <c r="L171" i="3" s="1"/>
  <c r="B172" i="3"/>
  <c r="F172" i="3" s="1"/>
  <c r="J172" i="3" s="1"/>
  <c r="C172" i="3"/>
  <c r="G172" i="3" s="1"/>
  <c r="K172" i="3" s="1"/>
  <c r="D172" i="3"/>
  <c r="H172" i="3" s="1"/>
  <c r="L172" i="3" s="1"/>
  <c r="B173" i="3"/>
  <c r="C173" i="3"/>
  <c r="G173" i="3" s="1"/>
  <c r="K173" i="3" s="1"/>
  <c r="D173" i="3"/>
  <c r="H173" i="3" s="1"/>
  <c r="L173" i="3" s="1"/>
  <c r="B174" i="3"/>
  <c r="F174" i="3" s="1"/>
  <c r="J174" i="3" s="1"/>
  <c r="C174" i="3"/>
  <c r="G174" i="3" s="1"/>
  <c r="K174" i="3" s="1"/>
  <c r="D174" i="3"/>
  <c r="H174" i="3" s="1"/>
  <c r="L174" i="3" s="1"/>
  <c r="B175" i="3"/>
  <c r="F175" i="3" s="1"/>
  <c r="J175" i="3" s="1"/>
  <c r="C175" i="3"/>
  <c r="G175" i="3" s="1"/>
  <c r="K175" i="3" s="1"/>
  <c r="D175" i="3"/>
  <c r="B176" i="3"/>
  <c r="F176" i="3" s="1"/>
  <c r="J176" i="3" s="1"/>
  <c r="C176" i="3"/>
  <c r="G176" i="3" s="1"/>
  <c r="K176" i="3" s="1"/>
  <c r="D176" i="3"/>
  <c r="H176" i="3" s="1"/>
  <c r="L176" i="3" s="1"/>
  <c r="B177" i="3"/>
  <c r="F177" i="3" s="1"/>
  <c r="J177" i="3" s="1"/>
  <c r="C177" i="3"/>
  <c r="G177" i="3" s="1"/>
  <c r="K177" i="3" s="1"/>
  <c r="D177" i="3"/>
  <c r="H177" i="3" s="1"/>
  <c r="L177" i="3" s="1"/>
  <c r="B178" i="3"/>
  <c r="F178" i="3" s="1"/>
  <c r="J178" i="3" s="1"/>
  <c r="C178" i="3"/>
  <c r="G178" i="3" s="1"/>
  <c r="K178" i="3" s="1"/>
  <c r="D178" i="3"/>
  <c r="H178" i="3" s="1"/>
  <c r="L178" i="3" s="1"/>
  <c r="B179" i="3"/>
  <c r="F179" i="3" s="1"/>
  <c r="J179" i="3" s="1"/>
  <c r="C179" i="3"/>
  <c r="G179" i="3" s="1"/>
  <c r="K179" i="3" s="1"/>
  <c r="D179" i="3"/>
  <c r="B180" i="3"/>
  <c r="F180" i="3" s="1"/>
  <c r="J180" i="3" s="1"/>
  <c r="C180" i="3"/>
  <c r="G180" i="3" s="1"/>
  <c r="K180" i="3" s="1"/>
  <c r="D180" i="3"/>
  <c r="H180" i="3" s="1"/>
  <c r="L180" i="3" s="1"/>
  <c r="B181" i="3"/>
  <c r="C181" i="3"/>
  <c r="G181" i="3" s="1"/>
  <c r="K181" i="3" s="1"/>
  <c r="D181" i="3"/>
  <c r="H181" i="3" s="1"/>
  <c r="L181" i="3" s="1"/>
  <c r="B182" i="3"/>
  <c r="F182" i="3" s="1"/>
  <c r="J182" i="3" s="1"/>
  <c r="C182" i="3"/>
  <c r="G182" i="3" s="1"/>
  <c r="K182" i="3" s="1"/>
  <c r="D182" i="3"/>
  <c r="H182" i="3" s="1"/>
  <c r="L182" i="3" s="1"/>
  <c r="B183" i="3"/>
  <c r="F183" i="3" s="1"/>
  <c r="J183" i="3" s="1"/>
  <c r="C183" i="3"/>
  <c r="G183" i="3" s="1"/>
  <c r="K183" i="3" s="1"/>
  <c r="D183" i="3"/>
  <c r="B184" i="3"/>
  <c r="F184" i="3" s="1"/>
  <c r="J184" i="3" s="1"/>
  <c r="C184" i="3"/>
  <c r="G184" i="3" s="1"/>
  <c r="K184" i="3" s="1"/>
  <c r="D184" i="3"/>
  <c r="H184" i="3" s="1"/>
  <c r="L184" i="3" s="1"/>
  <c r="B185" i="3"/>
  <c r="F185" i="3" s="1"/>
  <c r="J185" i="3" s="1"/>
  <c r="C185" i="3"/>
  <c r="G185" i="3" s="1"/>
  <c r="K185" i="3" s="1"/>
  <c r="D185" i="3"/>
  <c r="H185" i="3" s="1"/>
  <c r="L185" i="3" s="1"/>
  <c r="B186" i="3"/>
  <c r="F186" i="3" s="1"/>
  <c r="J186" i="3" s="1"/>
  <c r="C186" i="3"/>
  <c r="D186" i="3"/>
  <c r="H186" i="3" s="1"/>
  <c r="L186" i="3" s="1"/>
  <c r="B187" i="3"/>
  <c r="F187" i="3" s="1"/>
  <c r="J187" i="3" s="1"/>
  <c r="C187" i="3"/>
  <c r="G187" i="3" s="1"/>
  <c r="K187" i="3" s="1"/>
  <c r="D187" i="3"/>
  <c r="B188" i="3"/>
  <c r="F188" i="3" s="1"/>
  <c r="J188" i="3" s="1"/>
  <c r="C188" i="3"/>
  <c r="G188" i="3" s="1"/>
  <c r="K188" i="3" s="1"/>
  <c r="D188" i="3"/>
  <c r="H188" i="3" s="1"/>
  <c r="L188" i="3" s="1"/>
  <c r="B189" i="3"/>
  <c r="C189" i="3"/>
  <c r="G189" i="3" s="1"/>
  <c r="K189" i="3" s="1"/>
  <c r="D189" i="3"/>
  <c r="H189" i="3" s="1"/>
  <c r="L189" i="3" s="1"/>
  <c r="B190" i="3"/>
  <c r="F190" i="3" s="1"/>
  <c r="J190" i="3" s="1"/>
  <c r="C190" i="3"/>
  <c r="D190" i="3"/>
  <c r="H190" i="3" s="1"/>
  <c r="L190" i="3" s="1"/>
  <c r="B191" i="3"/>
  <c r="F191" i="3" s="1"/>
  <c r="J191" i="3" s="1"/>
  <c r="C191" i="3"/>
  <c r="G191" i="3" s="1"/>
  <c r="K191" i="3" s="1"/>
  <c r="D191" i="3"/>
  <c r="H191" i="3" s="1"/>
  <c r="L191" i="3" s="1"/>
  <c r="B192" i="3"/>
  <c r="F192" i="3" s="1"/>
  <c r="J192" i="3" s="1"/>
  <c r="C192" i="3"/>
  <c r="G192" i="3" s="1"/>
  <c r="K192" i="3" s="1"/>
  <c r="D192" i="3"/>
  <c r="H192" i="3" s="1"/>
  <c r="L192" i="3" s="1"/>
  <c r="B193" i="3"/>
  <c r="C193" i="3"/>
  <c r="G193" i="3" s="1"/>
  <c r="K193" i="3" s="1"/>
  <c r="D193" i="3"/>
  <c r="H193" i="3" s="1"/>
  <c r="L193" i="3" s="1"/>
  <c r="B194" i="3"/>
  <c r="F194" i="3" s="1"/>
  <c r="J194" i="3" s="1"/>
  <c r="C194" i="3"/>
  <c r="G194" i="3" s="1"/>
  <c r="K194" i="3" s="1"/>
  <c r="D194" i="3"/>
  <c r="H194" i="3" s="1"/>
  <c r="L194" i="3" s="1"/>
  <c r="B195" i="3"/>
  <c r="F195" i="3" s="1"/>
  <c r="J195" i="3" s="1"/>
  <c r="C195" i="3"/>
  <c r="G195" i="3" s="1"/>
  <c r="K195" i="3" s="1"/>
  <c r="D195" i="3"/>
  <c r="B196" i="3"/>
  <c r="F196" i="3" s="1"/>
  <c r="J196" i="3" s="1"/>
  <c r="C196" i="3"/>
  <c r="G196" i="3" s="1"/>
  <c r="K196" i="3" s="1"/>
  <c r="D196" i="3"/>
  <c r="H196" i="3" s="1"/>
  <c r="L196" i="3" s="1"/>
  <c r="B197" i="3"/>
  <c r="C197" i="3"/>
  <c r="G197" i="3" s="1"/>
  <c r="K197" i="3" s="1"/>
  <c r="D197" i="3"/>
  <c r="H197" i="3" s="1"/>
  <c r="L197" i="3" s="1"/>
  <c r="B198" i="3"/>
  <c r="F198" i="3" s="1"/>
  <c r="J198" i="3" s="1"/>
  <c r="C198" i="3"/>
  <c r="G198" i="3" s="1"/>
  <c r="K198" i="3" s="1"/>
  <c r="D198" i="3"/>
  <c r="H198" i="3" s="1"/>
  <c r="L198" i="3" s="1"/>
  <c r="B199" i="3"/>
  <c r="F199" i="3" s="1"/>
  <c r="J199" i="3" s="1"/>
  <c r="C199" i="3"/>
  <c r="G199" i="3" s="1"/>
  <c r="K199" i="3" s="1"/>
  <c r="D199" i="3"/>
  <c r="B200" i="3"/>
  <c r="F200" i="3" s="1"/>
  <c r="J200" i="3" s="1"/>
  <c r="C200" i="3"/>
  <c r="G200" i="3" s="1"/>
  <c r="K200" i="3" s="1"/>
  <c r="D200" i="3"/>
  <c r="H200" i="3" s="1"/>
  <c r="L200" i="3" s="1"/>
  <c r="B201" i="3"/>
  <c r="F201" i="3" s="1"/>
  <c r="J201" i="3" s="1"/>
  <c r="C201" i="3"/>
  <c r="G201" i="3" s="1"/>
  <c r="K201" i="3" s="1"/>
  <c r="D201" i="3"/>
  <c r="H201" i="3" s="1"/>
  <c r="L201" i="3" s="1"/>
  <c r="B202" i="3"/>
  <c r="F202" i="3" s="1"/>
  <c r="J202" i="3" s="1"/>
  <c r="C202" i="3"/>
  <c r="D202" i="3"/>
  <c r="H202" i="3" s="1"/>
  <c r="L202" i="3" s="1"/>
  <c r="B203" i="3"/>
  <c r="F203" i="3" s="1"/>
  <c r="J203" i="3" s="1"/>
  <c r="C203" i="3"/>
  <c r="G203" i="3" s="1"/>
  <c r="K203" i="3" s="1"/>
  <c r="D203" i="3"/>
  <c r="H203" i="3" s="1"/>
  <c r="L203" i="3" s="1"/>
  <c r="B204" i="3"/>
  <c r="F204" i="3" s="1"/>
  <c r="J204" i="3" s="1"/>
  <c r="C204" i="3"/>
  <c r="G204" i="3" s="1"/>
  <c r="K204" i="3" s="1"/>
  <c r="D204" i="3"/>
  <c r="H204" i="3" s="1"/>
  <c r="L204" i="3" s="1"/>
  <c r="B205" i="3"/>
  <c r="C205" i="3"/>
  <c r="G205" i="3" s="1"/>
  <c r="K205" i="3" s="1"/>
  <c r="D205" i="3"/>
  <c r="H205" i="3" s="1"/>
  <c r="L205" i="3" s="1"/>
  <c r="B206" i="3"/>
  <c r="F206" i="3" s="1"/>
  <c r="J206" i="3" s="1"/>
  <c r="C206" i="3"/>
  <c r="D206" i="3"/>
  <c r="H206" i="3" s="1"/>
  <c r="L206" i="3" s="1"/>
  <c r="B207" i="3"/>
  <c r="F207" i="3" s="1"/>
  <c r="J207" i="3" s="1"/>
  <c r="C207" i="3"/>
  <c r="G207" i="3" s="1"/>
  <c r="K207" i="3" s="1"/>
  <c r="D207" i="3"/>
  <c r="H207" i="3" s="1"/>
  <c r="L207" i="3" s="1"/>
  <c r="B208" i="3"/>
  <c r="F208" i="3" s="1"/>
  <c r="J208" i="3" s="1"/>
  <c r="C208" i="3"/>
  <c r="G208" i="3" s="1"/>
  <c r="K208" i="3" s="1"/>
  <c r="D208" i="3"/>
  <c r="H208" i="3" s="1"/>
  <c r="L208" i="3" s="1"/>
  <c r="B209" i="3"/>
  <c r="C209" i="3"/>
  <c r="D209" i="3"/>
  <c r="H209" i="3" s="1"/>
  <c r="L209" i="3" s="1"/>
  <c r="B210" i="3"/>
  <c r="F210" i="3" s="1"/>
  <c r="J210" i="3" s="1"/>
  <c r="C210" i="3"/>
  <c r="G210" i="3" s="1"/>
  <c r="K210" i="3" s="1"/>
  <c r="D210" i="3"/>
  <c r="H210" i="3" s="1"/>
  <c r="L210" i="3" s="1"/>
  <c r="B211" i="3"/>
  <c r="F211" i="3" s="1"/>
  <c r="J211" i="3" s="1"/>
  <c r="C211" i="3"/>
  <c r="G211" i="3" s="1"/>
  <c r="K211" i="3" s="1"/>
  <c r="D211" i="3"/>
  <c r="H211" i="3" s="1"/>
  <c r="L211" i="3" s="1"/>
  <c r="B212" i="3"/>
  <c r="F212" i="3" s="1"/>
  <c r="J212" i="3" s="1"/>
  <c r="C212" i="3"/>
  <c r="G212" i="3" s="1"/>
  <c r="K212" i="3" s="1"/>
  <c r="D212" i="3"/>
  <c r="H212" i="3" s="1"/>
  <c r="L212" i="3" s="1"/>
  <c r="B213" i="3"/>
  <c r="F213" i="3" s="1"/>
  <c r="J213" i="3" s="1"/>
  <c r="C213" i="3"/>
  <c r="G213" i="3" s="1"/>
  <c r="K213" i="3" s="1"/>
  <c r="D213" i="3"/>
  <c r="H213" i="3" s="1"/>
  <c r="L213" i="3" s="1"/>
  <c r="B214" i="3"/>
  <c r="F214" i="3" s="1"/>
  <c r="J214" i="3" s="1"/>
  <c r="C214" i="3"/>
  <c r="G214" i="3" s="1"/>
  <c r="K214" i="3" s="1"/>
  <c r="D214" i="3"/>
  <c r="H214" i="3" s="1"/>
  <c r="L214" i="3" s="1"/>
  <c r="B215" i="3"/>
  <c r="F215" i="3" s="1"/>
  <c r="J215" i="3" s="1"/>
  <c r="C215" i="3"/>
  <c r="G215" i="3" s="1"/>
  <c r="K215" i="3" s="1"/>
  <c r="D215" i="3"/>
  <c r="H215" i="3" s="1"/>
  <c r="L215" i="3" s="1"/>
  <c r="B216" i="3"/>
  <c r="F216" i="3" s="1"/>
  <c r="J216" i="3" s="1"/>
  <c r="C216" i="3"/>
  <c r="G216" i="3" s="1"/>
  <c r="K216" i="3" s="1"/>
  <c r="D216" i="3"/>
  <c r="H216" i="3" s="1"/>
  <c r="L216" i="3" s="1"/>
  <c r="B217" i="3"/>
  <c r="C217" i="3"/>
  <c r="G217" i="3" s="1"/>
  <c r="K217" i="3" s="1"/>
  <c r="D217" i="3"/>
  <c r="H217" i="3" s="1"/>
  <c r="L217" i="3" s="1"/>
  <c r="B218" i="3"/>
  <c r="F218" i="3" s="1"/>
  <c r="J218" i="3" s="1"/>
  <c r="C218" i="3"/>
  <c r="G218" i="3" s="1"/>
  <c r="K218" i="3" s="1"/>
  <c r="D218" i="3"/>
  <c r="H218" i="3" s="1"/>
  <c r="L218" i="3" s="1"/>
  <c r="B219" i="3"/>
  <c r="F219" i="3" s="1"/>
  <c r="J219" i="3" s="1"/>
  <c r="C219" i="3"/>
  <c r="G219" i="3" s="1"/>
  <c r="K219" i="3" s="1"/>
  <c r="D219" i="3"/>
  <c r="H219" i="3" s="1"/>
  <c r="L219" i="3" s="1"/>
  <c r="B220" i="3"/>
  <c r="C220" i="3"/>
  <c r="G220" i="3" s="1"/>
  <c r="K220" i="3" s="1"/>
  <c r="D220" i="3"/>
  <c r="H220" i="3" s="1"/>
  <c r="L220" i="3" s="1"/>
  <c r="B221" i="3"/>
  <c r="F221" i="3" s="1"/>
  <c r="J221" i="3" s="1"/>
  <c r="C221" i="3"/>
  <c r="G221" i="3" s="1"/>
  <c r="K221" i="3" s="1"/>
  <c r="D221" i="3"/>
  <c r="H221" i="3" s="1"/>
  <c r="L221" i="3" s="1"/>
  <c r="B222" i="3"/>
  <c r="F222" i="3" s="1"/>
  <c r="J222" i="3" s="1"/>
  <c r="C222" i="3"/>
  <c r="G222" i="3" s="1"/>
  <c r="K222" i="3" s="1"/>
  <c r="D222" i="3"/>
  <c r="H222" i="3" s="1"/>
  <c r="L222" i="3" s="1"/>
  <c r="B223" i="3"/>
  <c r="F223" i="3" s="1"/>
  <c r="J223" i="3" s="1"/>
  <c r="C223" i="3"/>
  <c r="G223" i="3" s="1"/>
  <c r="K223" i="3" s="1"/>
  <c r="D223" i="3"/>
  <c r="B224" i="3"/>
  <c r="F224" i="3" s="1"/>
  <c r="J224" i="3" s="1"/>
  <c r="C224" i="3"/>
  <c r="G224" i="3" s="1"/>
  <c r="K224" i="3" s="1"/>
  <c r="D224" i="3"/>
  <c r="H224" i="3" s="1"/>
  <c r="L224" i="3" s="1"/>
  <c r="B225" i="3"/>
  <c r="F225" i="3" s="1"/>
  <c r="J225" i="3" s="1"/>
  <c r="C225" i="3"/>
  <c r="G225" i="3" s="1"/>
  <c r="K225" i="3" s="1"/>
  <c r="D225" i="3"/>
  <c r="H225" i="3" s="1"/>
  <c r="L225" i="3" s="1"/>
  <c r="B226" i="3"/>
  <c r="F226" i="3" s="1"/>
  <c r="J226" i="3" s="1"/>
  <c r="C226" i="3"/>
  <c r="D226" i="3"/>
  <c r="H226" i="3" s="1"/>
  <c r="L226" i="3" s="1"/>
  <c r="B227" i="3"/>
  <c r="F227" i="3" s="1"/>
  <c r="J227" i="3" s="1"/>
  <c r="C227" i="3"/>
  <c r="G227" i="3" s="1"/>
  <c r="K227" i="3" s="1"/>
  <c r="D227" i="3"/>
  <c r="H227" i="3" s="1"/>
  <c r="L227" i="3" s="1"/>
  <c r="B228" i="3"/>
  <c r="F228" i="3" s="1"/>
  <c r="J228" i="3" s="1"/>
  <c r="C228" i="3"/>
  <c r="G228" i="3" s="1"/>
  <c r="K228" i="3" s="1"/>
  <c r="D228" i="3"/>
  <c r="H228" i="3" s="1"/>
  <c r="L228" i="3" s="1"/>
  <c r="D5" i="3"/>
  <c r="C5" i="3"/>
  <c r="G5" i="3" s="1"/>
  <c r="K5" i="3" s="1"/>
  <c r="B5" i="3"/>
  <c r="F5" i="3" s="1"/>
  <c r="J5" i="3" s="1"/>
  <c r="F383" i="3"/>
  <c r="J383" i="3" s="1"/>
  <c r="H385" i="3"/>
  <c r="L385" i="3" s="1"/>
  <c r="H388" i="3"/>
  <c r="L388" i="3" s="1"/>
  <c r="G392" i="3"/>
  <c r="K392" i="3" s="1"/>
  <c r="H393" i="3"/>
  <c r="L393" i="3" s="1"/>
  <c r="H397" i="3"/>
  <c r="L397" i="3" s="1"/>
  <c r="F399" i="3"/>
  <c r="J399" i="3" s="1"/>
  <c r="G400" i="3"/>
  <c r="K400" i="3" s="1"/>
  <c r="G401" i="3"/>
  <c r="K401" i="3" s="1"/>
  <c r="F403" i="3"/>
  <c r="J403" i="3" s="1"/>
  <c r="G408" i="3"/>
  <c r="K408" i="3" s="1"/>
  <c r="H409" i="3"/>
  <c r="L409" i="3" s="1"/>
  <c r="F411" i="3"/>
  <c r="J411" i="3" s="1"/>
  <c r="F414" i="3"/>
  <c r="J414" i="3" s="1"/>
  <c r="F415" i="3"/>
  <c r="J415" i="3" s="1"/>
  <c r="G416" i="3"/>
  <c r="K416" i="3" s="1"/>
  <c r="H417" i="3"/>
  <c r="L417" i="3" s="1"/>
  <c r="F419" i="3"/>
  <c r="J419" i="3" s="1"/>
  <c r="G420" i="3"/>
  <c r="K420" i="3" s="1"/>
  <c r="H421" i="3"/>
  <c r="L421" i="3" s="1"/>
  <c r="F422" i="3"/>
  <c r="J422" i="3" s="1"/>
  <c r="F423" i="3"/>
  <c r="J423" i="3" s="1"/>
  <c r="G424" i="3"/>
  <c r="K424" i="3" s="1"/>
  <c r="H425" i="3"/>
  <c r="L425" i="3" s="1"/>
  <c r="F427" i="3"/>
  <c r="J427" i="3" s="1"/>
  <c r="G428" i="3"/>
  <c r="K428" i="3" s="1"/>
  <c r="H429" i="3"/>
  <c r="L429" i="3" s="1"/>
  <c r="F430" i="3"/>
  <c r="J430" i="3" s="1"/>
  <c r="F431" i="3"/>
  <c r="J431" i="3" s="1"/>
  <c r="G432" i="3"/>
  <c r="K432" i="3" s="1"/>
  <c r="H433" i="3"/>
  <c r="L433" i="3" s="1"/>
  <c r="F435" i="3"/>
  <c r="J435" i="3" s="1"/>
  <c r="H437" i="3"/>
  <c r="L437" i="3" s="1"/>
  <c r="H440" i="3"/>
  <c r="L440" i="3" s="1"/>
  <c r="F443" i="3"/>
  <c r="J443" i="3" s="1"/>
  <c r="G448" i="3"/>
  <c r="K448" i="3" s="1"/>
  <c r="H448" i="3"/>
  <c r="L448" i="3" s="1"/>
  <c r="F451" i="3"/>
  <c r="J451" i="3" s="1"/>
  <c r="G452" i="3"/>
  <c r="K452" i="3" s="1"/>
  <c r="H453" i="3"/>
  <c r="L453" i="3" s="1"/>
  <c r="F454" i="3"/>
  <c r="J454" i="3" s="1"/>
  <c r="G6" i="3"/>
  <c r="K6" i="3" s="1"/>
  <c r="G10" i="3"/>
  <c r="K10" i="3" s="1"/>
  <c r="H11" i="3"/>
  <c r="L11" i="3" s="1"/>
  <c r="F13" i="3"/>
  <c r="J13" i="3" s="1"/>
  <c r="G18" i="3"/>
  <c r="K18" i="3" s="1"/>
  <c r="F21" i="3"/>
  <c r="J21" i="3" s="1"/>
  <c r="H23" i="3"/>
  <c r="L23" i="3" s="1"/>
  <c r="H27" i="3"/>
  <c r="L27" i="3" s="1"/>
  <c r="G30" i="3"/>
  <c r="K30" i="3" s="1"/>
  <c r="H31" i="3"/>
  <c r="L31" i="3" s="1"/>
  <c r="H35" i="3"/>
  <c r="L35" i="3" s="1"/>
  <c r="G38" i="3"/>
  <c r="K38" i="3" s="1"/>
  <c r="H38" i="3"/>
  <c r="L38" i="3" s="1"/>
  <c r="H39" i="3"/>
  <c r="L39" i="3" s="1"/>
  <c r="F41" i="3"/>
  <c r="J41" i="3" s="1"/>
  <c r="G42" i="3"/>
  <c r="K42" i="3" s="1"/>
  <c r="F45" i="3"/>
  <c r="J45" i="3" s="1"/>
  <c r="H47" i="3"/>
  <c r="L47" i="3" s="1"/>
  <c r="F49" i="3"/>
  <c r="J49" i="3" s="1"/>
  <c r="G49" i="3"/>
  <c r="K49" i="3" s="1"/>
  <c r="G50" i="3"/>
  <c r="K50" i="3" s="1"/>
  <c r="F53" i="3"/>
  <c r="J53" i="3" s="1"/>
  <c r="F61" i="3"/>
  <c r="J61" i="3" s="1"/>
  <c r="H63" i="3"/>
  <c r="L63" i="3" s="1"/>
  <c r="F65" i="3"/>
  <c r="J65" i="3" s="1"/>
  <c r="G69" i="3"/>
  <c r="K69" i="3" s="1"/>
  <c r="H79" i="3"/>
  <c r="L79" i="3" s="1"/>
  <c r="H83" i="3"/>
  <c r="L83" i="3" s="1"/>
  <c r="G86" i="3"/>
  <c r="K86" i="3" s="1"/>
  <c r="H91" i="3"/>
  <c r="L91" i="3" s="1"/>
  <c r="G94" i="3"/>
  <c r="K94" i="3" s="1"/>
  <c r="H95" i="3"/>
  <c r="L95" i="3" s="1"/>
  <c r="F97" i="3"/>
  <c r="J97" i="3" s="1"/>
  <c r="G98" i="3"/>
  <c r="K98" i="3" s="1"/>
  <c r="F101" i="3"/>
  <c r="J101" i="3" s="1"/>
  <c r="G101" i="3"/>
  <c r="K101" i="3" s="1"/>
  <c r="H103" i="3"/>
  <c r="L103" i="3" s="1"/>
  <c r="H127" i="3"/>
  <c r="L127" i="3" s="1"/>
  <c r="H139" i="3"/>
  <c r="L139" i="3" s="1"/>
  <c r="G142" i="3"/>
  <c r="K142" i="3" s="1"/>
  <c r="H147" i="3"/>
  <c r="L147" i="3" s="1"/>
  <c r="H151" i="3"/>
  <c r="L151" i="3" s="1"/>
  <c r="G158" i="3"/>
  <c r="K158" i="3" s="1"/>
  <c r="H163" i="3"/>
  <c r="L163" i="3" s="1"/>
  <c r="G166" i="3"/>
  <c r="K166" i="3" s="1"/>
  <c r="H167" i="3"/>
  <c r="L167" i="3" s="1"/>
  <c r="G170" i="3"/>
  <c r="K170" i="3" s="1"/>
  <c r="F173" i="3"/>
  <c r="J173" i="3" s="1"/>
  <c r="H175" i="3"/>
  <c r="L175" i="3" s="1"/>
  <c r="H179" i="3"/>
  <c r="L179" i="3" s="1"/>
  <c r="F181" i="3"/>
  <c r="J181" i="3" s="1"/>
  <c r="H183" i="3"/>
  <c r="L183" i="3" s="1"/>
  <c r="G186" i="3"/>
  <c r="K186" i="3" s="1"/>
  <c r="H187" i="3"/>
  <c r="L187" i="3" s="1"/>
  <c r="F189" i="3"/>
  <c r="J189" i="3" s="1"/>
  <c r="G190" i="3"/>
  <c r="K190" i="3" s="1"/>
  <c r="F193" i="3"/>
  <c r="J193" i="3" s="1"/>
  <c r="H195" i="3"/>
  <c r="L195" i="3" s="1"/>
  <c r="F197" i="3"/>
  <c r="J197" i="3" s="1"/>
  <c r="H199" i="3"/>
  <c r="L199" i="3" s="1"/>
  <c r="G202" i="3"/>
  <c r="K202" i="3" s="1"/>
  <c r="F205" i="3"/>
  <c r="J205" i="3" s="1"/>
  <c r="G206" i="3"/>
  <c r="K206" i="3" s="1"/>
  <c r="F209" i="3"/>
  <c r="J209" i="3" s="1"/>
  <c r="G209" i="3"/>
  <c r="K209" i="3" s="1"/>
  <c r="F217" i="3"/>
  <c r="J217" i="3" s="1"/>
  <c r="F220" i="3"/>
  <c r="J220" i="3" s="1"/>
  <c r="H223" i="3"/>
  <c r="L223" i="3" s="1"/>
  <c r="G226" i="3"/>
  <c r="K226" i="3" s="1"/>
  <c r="G231" i="3"/>
  <c r="K231" i="3" s="1"/>
  <c r="H231" i="3"/>
  <c r="L231" i="3" s="1"/>
  <c r="H233" i="3"/>
  <c r="L233" i="3" s="1"/>
  <c r="F235" i="3"/>
  <c r="J235" i="3" s="1"/>
  <c r="G236" i="3"/>
  <c r="K236" i="3" s="1"/>
  <c r="H237" i="3"/>
  <c r="L237" i="3" s="1"/>
  <c r="F239" i="3"/>
  <c r="J239" i="3" s="1"/>
  <c r="H241" i="3"/>
  <c r="L241" i="3" s="1"/>
  <c r="G244" i="3"/>
  <c r="K244" i="3" s="1"/>
  <c r="H245" i="3"/>
  <c r="L245" i="3" s="1"/>
  <c r="F247" i="3"/>
  <c r="J247" i="3" s="1"/>
  <c r="H249" i="3"/>
  <c r="L249" i="3" s="1"/>
  <c r="F251" i="3"/>
  <c r="J251" i="3" s="1"/>
  <c r="H253" i="3"/>
  <c r="L253" i="3" s="1"/>
  <c r="F255" i="3"/>
  <c r="J255" i="3" s="1"/>
  <c r="G256" i="3"/>
  <c r="K256" i="3" s="1"/>
  <c r="H257" i="3"/>
  <c r="L257" i="3" s="1"/>
  <c r="G259" i="3"/>
  <c r="K259" i="3" s="1"/>
  <c r="G260" i="3"/>
  <c r="K260" i="3" s="1"/>
  <c r="G264" i="3"/>
  <c r="K264" i="3" s="1"/>
  <c r="F267" i="3"/>
  <c r="J267" i="3" s="1"/>
  <c r="G268" i="3"/>
  <c r="K268" i="3" s="1"/>
  <c r="H269" i="3"/>
  <c r="L269" i="3" s="1"/>
  <c r="G271" i="3"/>
  <c r="K271" i="3" s="1"/>
  <c r="G272" i="3"/>
  <c r="K272" i="3" s="1"/>
  <c r="H273" i="3"/>
  <c r="L273" i="3" s="1"/>
  <c r="F275" i="3"/>
  <c r="J275" i="3" s="1"/>
  <c r="G275" i="3"/>
  <c r="K275" i="3" s="1"/>
  <c r="G276" i="3"/>
  <c r="K276" i="3" s="1"/>
  <c r="H277" i="3"/>
  <c r="L277" i="3" s="1"/>
  <c r="F279" i="3"/>
  <c r="J279" i="3" s="1"/>
  <c r="G283" i="3"/>
  <c r="K283" i="3" s="1"/>
  <c r="H285" i="3"/>
  <c r="L285" i="3" s="1"/>
  <c r="F287" i="3"/>
  <c r="J287" i="3" s="1"/>
  <c r="G291" i="3"/>
  <c r="K291" i="3" s="1"/>
  <c r="F299" i="3"/>
  <c r="J299" i="3" s="1"/>
  <c r="H301" i="3"/>
  <c r="L301" i="3" s="1"/>
  <c r="F303" i="3"/>
  <c r="J303" i="3" s="1"/>
  <c r="F307" i="3"/>
  <c r="J307" i="3" s="1"/>
  <c r="H309" i="3"/>
  <c r="L309" i="3" s="1"/>
  <c r="G312" i="3"/>
  <c r="K312" i="3" s="1"/>
  <c r="F315" i="3"/>
  <c r="J315" i="3" s="1"/>
  <c r="G316" i="3"/>
  <c r="K316" i="3" s="1"/>
  <c r="F319" i="3"/>
  <c r="J319" i="3" s="1"/>
  <c r="G320" i="3"/>
  <c r="K320" i="3" s="1"/>
  <c r="H321" i="3"/>
  <c r="L321" i="3" s="1"/>
  <c r="F323" i="3"/>
  <c r="J323" i="3" s="1"/>
  <c r="G324" i="3"/>
  <c r="K324" i="3" s="1"/>
  <c r="H325" i="3"/>
  <c r="L325" i="3" s="1"/>
  <c r="F327" i="3"/>
  <c r="J327" i="3" s="1"/>
  <c r="G327" i="3"/>
  <c r="K327" i="3" s="1"/>
  <c r="G328" i="3"/>
  <c r="K328" i="3" s="1"/>
  <c r="H329" i="3"/>
  <c r="L329" i="3" s="1"/>
  <c r="H333" i="3"/>
  <c r="L333" i="3" s="1"/>
  <c r="F334" i="3"/>
  <c r="J334" i="3" s="1"/>
  <c r="F335" i="3"/>
  <c r="J335" i="3" s="1"/>
  <c r="G336" i="3"/>
  <c r="K336" i="3" s="1"/>
  <c r="G339" i="3"/>
  <c r="K339" i="3" s="1"/>
  <c r="F343" i="3"/>
  <c r="J343" i="3" s="1"/>
  <c r="G344" i="3"/>
  <c r="K344" i="3" s="1"/>
  <c r="F347" i="3"/>
  <c r="J347" i="3" s="1"/>
  <c r="G347" i="3"/>
  <c r="K347" i="3" s="1"/>
  <c r="H349" i="3"/>
  <c r="L349" i="3" s="1"/>
  <c r="F351" i="3"/>
  <c r="J351" i="3" s="1"/>
  <c r="F354" i="3"/>
  <c r="J354" i="3" s="1"/>
  <c r="G360" i="3"/>
  <c r="K360" i="3" s="1"/>
  <c r="H361" i="3"/>
  <c r="L361" i="3" s="1"/>
  <c r="F367" i="3"/>
  <c r="J367" i="3" s="1"/>
  <c r="G372" i="3"/>
  <c r="K372" i="3" s="1"/>
  <c r="H373" i="3"/>
  <c r="L373" i="3" s="1"/>
  <c r="F375" i="3"/>
  <c r="J375" i="3" s="1"/>
  <c r="H376" i="3"/>
  <c r="L376" i="3" s="1"/>
  <c r="H377" i="3"/>
  <c r="L377" i="3" s="1"/>
  <c r="F379" i="3"/>
  <c r="J379" i="3" s="1"/>
  <c r="H5" i="3"/>
  <c r="L5" i="3" s="1"/>
  <c r="AZ455" i="3" l="1"/>
  <c r="BA455" i="3" s="1"/>
  <c r="R455" i="3"/>
  <c r="T455" i="3"/>
  <c r="BB455" i="3" s="1"/>
  <c r="BC455" i="3" s="1"/>
  <c r="AA455" i="3"/>
  <c r="AB455" i="3"/>
  <c r="P400" i="3"/>
  <c r="AF400" i="3" s="1"/>
  <c r="AJ400" i="3" s="1"/>
  <c r="O222" i="3"/>
  <c r="Z222" i="3" s="1"/>
  <c r="P424" i="3"/>
  <c r="AF424" i="3" s="1"/>
  <c r="AJ424" i="3" s="1"/>
  <c r="P426" i="3"/>
  <c r="AF426" i="3" s="1"/>
  <c r="AJ426" i="3" s="1"/>
  <c r="N414" i="3"/>
  <c r="AD414" i="3" s="1"/>
  <c r="AH414" i="3" s="1"/>
  <c r="O178" i="3"/>
  <c r="AE178" i="3" s="1"/>
  <c r="AI178" i="3" s="1"/>
  <c r="R178" i="3" s="1"/>
  <c r="N175" i="1" s="1"/>
  <c r="AJ175" i="1" s="1"/>
  <c r="P402" i="3"/>
  <c r="AF402" i="3" s="1"/>
  <c r="AJ402" i="3" s="1"/>
  <c r="P389" i="3"/>
  <c r="AF389" i="3" s="1"/>
  <c r="AJ389" i="3" s="1"/>
  <c r="O146" i="3"/>
  <c r="AE146" i="3" s="1"/>
  <c r="AI146" i="3" s="1"/>
  <c r="N117" i="3"/>
  <c r="AD117" i="3" s="1"/>
  <c r="AH117" i="3" s="1"/>
  <c r="O337" i="3"/>
  <c r="Z337" i="3" s="1"/>
  <c r="O305" i="3"/>
  <c r="AE305" i="3" s="1"/>
  <c r="AI305" i="3" s="1"/>
  <c r="N78" i="3"/>
  <c r="AD78" i="3" s="1"/>
  <c r="AH78" i="3" s="1"/>
  <c r="N277" i="3"/>
  <c r="AD277" i="3" s="1"/>
  <c r="AH277" i="3" s="1"/>
  <c r="N49" i="3"/>
  <c r="AD49" i="3" s="1"/>
  <c r="AH49" i="3" s="1"/>
  <c r="N273" i="3"/>
  <c r="AD273" i="3" s="1"/>
  <c r="AH273" i="3" s="1"/>
  <c r="N269" i="3"/>
  <c r="AD269" i="3" s="1"/>
  <c r="AH269" i="3" s="1"/>
  <c r="N265" i="3"/>
  <c r="AD265" i="3" s="1"/>
  <c r="AH265" i="3" s="1"/>
  <c r="N261" i="3"/>
  <c r="AD261" i="3" s="1"/>
  <c r="AH261" i="3" s="1"/>
  <c r="N257" i="3"/>
  <c r="AD257" i="3" s="1"/>
  <c r="AH257" i="3" s="1"/>
  <c r="N253" i="3"/>
  <c r="AD253" i="3" s="1"/>
  <c r="AH253" i="3" s="1"/>
  <c r="P427" i="3"/>
  <c r="AF427" i="3" s="1"/>
  <c r="AJ427" i="3" s="1"/>
  <c r="P405" i="3"/>
  <c r="AF405" i="3" s="1"/>
  <c r="AJ405" i="3" s="1"/>
  <c r="O308" i="3"/>
  <c r="Z308" i="3" s="1"/>
  <c r="N435" i="3"/>
  <c r="AD435" i="3" s="1"/>
  <c r="AH435" i="3" s="1"/>
  <c r="P428" i="3"/>
  <c r="AF428" i="3" s="1"/>
  <c r="AJ428" i="3" s="1"/>
  <c r="O370" i="3"/>
  <c r="AE370" i="3" s="1"/>
  <c r="AI370" i="3" s="1"/>
  <c r="R370" i="3" s="1"/>
  <c r="T141" i="1" s="1"/>
  <c r="AB141" i="1" s="1"/>
  <c r="O364" i="3"/>
  <c r="AE364" i="3" s="1"/>
  <c r="AI364" i="3" s="1"/>
  <c r="R364" i="3" s="1"/>
  <c r="T135" i="1" s="1"/>
  <c r="AB135" i="1" s="1"/>
  <c r="P430" i="3"/>
  <c r="AF430" i="3" s="1"/>
  <c r="AJ430" i="3" s="1"/>
  <c r="P421" i="3"/>
  <c r="AF421" i="3" s="1"/>
  <c r="AJ421" i="3" s="1"/>
  <c r="P420" i="3"/>
  <c r="AF420" i="3" s="1"/>
  <c r="AJ420" i="3" s="1"/>
  <c r="P399" i="3"/>
  <c r="AF399" i="3" s="1"/>
  <c r="AJ399" i="3" s="1"/>
  <c r="O300" i="3"/>
  <c r="Z300" i="3" s="1"/>
  <c r="P431" i="3"/>
  <c r="AF431" i="3" s="1"/>
  <c r="AJ431" i="3" s="1"/>
  <c r="O412" i="3"/>
  <c r="Z412" i="3" s="1"/>
  <c r="O234" i="3"/>
  <c r="Z234" i="3" s="1"/>
  <c r="O434" i="3"/>
  <c r="Z434" i="3" s="1"/>
  <c r="P432" i="3"/>
  <c r="AF432" i="3" s="1"/>
  <c r="AJ432" i="3" s="1"/>
  <c r="O419" i="3"/>
  <c r="AE419" i="3" s="1"/>
  <c r="AI419" i="3" s="1"/>
  <c r="O375" i="3"/>
  <c r="AE375" i="3" s="1"/>
  <c r="AI375" i="3" s="1"/>
  <c r="O166" i="3"/>
  <c r="AE166" i="3" s="1"/>
  <c r="AI166" i="3" s="1"/>
  <c r="R166" i="3" s="1"/>
  <c r="N163" i="1" s="1"/>
  <c r="AJ163" i="1" s="1"/>
  <c r="O379" i="3"/>
  <c r="O241" i="3"/>
  <c r="Z241" i="3" s="1"/>
  <c r="P434" i="3"/>
  <c r="AF434" i="3" s="1"/>
  <c r="AJ434" i="3" s="1"/>
  <c r="O339" i="3"/>
  <c r="AE339" i="3" s="1"/>
  <c r="AI339" i="3" s="1"/>
  <c r="O336" i="3"/>
  <c r="Z336" i="3" s="1"/>
  <c r="O334" i="3"/>
  <c r="Z334" i="3" s="1"/>
  <c r="O328" i="3"/>
  <c r="Z328" i="3" s="1"/>
  <c r="O326" i="3"/>
  <c r="Z326" i="3" s="1"/>
  <c r="O320" i="3"/>
  <c r="Z320" i="3" s="1"/>
  <c r="O318" i="3"/>
  <c r="Z318" i="3" s="1"/>
  <c r="O312" i="3"/>
  <c r="Z312" i="3" s="1"/>
  <c r="O310" i="3"/>
  <c r="Z310" i="3" s="1"/>
  <c r="O299" i="3"/>
  <c r="Z299" i="3" s="1"/>
  <c r="O295" i="3"/>
  <c r="Z295" i="3" s="1"/>
  <c r="O291" i="3"/>
  <c r="AE291" i="3" s="1"/>
  <c r="AI291" i="3" s="1"/>
  <c r="O287" i="3"/>
  <c r="AE287" i="3" s="1"/>
  <c r="AI287" i="3" s="1"/>
  <c r="O283" i="3"/>
  <c r="AE283" i="3" s="1"/>
  <c r="AI283" i="3" s="1"/>
  <c r="O233" i="3"/>
  <c r="AE233" i="3" s="1"/>
  <c r="AI233" i="3" s="1"/>
  <c r="N434" i="3"/>
  <c r="AD434" i="3" s="1"/>
  <c r="AH434" i="3" s="1"/>
  <c r="O416" i="3"/>
  <c r="Z416" i="3" s="1"/>
  <c r="P401" i="3"/>
  <c r="AF401" i="3" s="1"/>
  <c r="AJ401" i="3" s="1"/>
  <c r="P385" i="3"/>
  <c r="AF385" i="3" s="1"/>
  <c r="AJ385" i="3" s="1"/>
  <c r="O342" i="3"/>
  <c r="Z342" i="3" s="1"/>
  <c r="O373" i="3"/>
  <c r="Z373" i="3" s="1"/>
  <c r="O331" i="3"/>
  <c r="Z331" i="3" s="1"/>
  <c r="O323" i="3"/>
  <c r="AE323" i="3" s="1"/>
  <c r="AI323" i="3" s="1"/>
  <c r="O315" i="3"/>
  <c r="Z315" i="3" s="1"/>
  <c r="O306" i="3"/>
  <c r="Z306" i="3" s="1"/>
  <c r="O304" i="3"/>
  <c r="Z304" i="3" s="1"/>
  <c r="O303" i="3"/>
  <c r="Z303" i="3" s="1"/>
  <c r="O302" i="3"/>
  <c r="Z302" i="3" s="1"/>
  <c r="P437" i="3"/>
  <c r="AF437" i="3" s="1"/>
  <c r="AJ437" i="3" s="1"/>
  <c r="N436" i="3"/>
  <c r="AD436" i="3" s="1"/>
  <c r="AH436" i="3" s="1"/>
  <c r="P429" i="3"/>
  <c r="AF429" i="3" s="1"/>
  <c r="AJ429" i="3" s="1"/>
  <c r="P425" i="3"/>
  <c r="AF425" i="3" s="1"/>
  <c r="AJ425" i="3" s="1"/>
  <c r="P422" i="3"/>
  <c r="AF422" i="3" s="1"/>
  <c r="AJ422" i="3" s="1"/>
  <c r="O368" i="3"/>
  <c r="AE368" i="3" s="1"/>
  <c r="AI368" i="3" s="1"/>
  <c r="R368" i="3" s="1"/>
  <c r="T139" i="1" s="1"/>
  <c r="AB139" i="1" s="1"/>
  <c r="O366" i="3"/>
  <c r="AE366" i="3" s="1"/>
  <c r="AI366" i="3" s="1"/>
  <c r="R366" i="3" s="1"/>
  <c r="T137" i="1" s="1"/>
  <c r="AB137" i="1" s="1"/>
  <c r="O351" i="3"/>
  <c r="Z351" i="3" s="1"/>
  <c r="O347" i="3"/>
  <c r="Z347" i="3" s="1"/>
  <c r="O332" i="3"/>
  <c r="Z332" i="3" s="1"/>
  <c r="O324" i="3"/>
  <c r="Z324" i="3" s="1"/>
  <c r="O316" i="3"/>
  <c r="Z316" i="3" s="1"/>
  <c r="O307" i="3"/>
  <c r="Z307" i="3" s="1"/>
  <c r="O249" i="3"/>
  <c r="AE249" i="3" s="1"/>
  <c r="AI249" i="3" s="1"/>
  <c r="O232" i="3"/>
  <c r="Z232" i="3" s="1"/>
  <c r="O231" i="3"/>
  <c r="AE231" i="3" s="1"/>
  <c r="AI231" i="3" s="1"/>
  <c r="O226" i="3"/>
  <c r="Z226" i="3" s="1"/>
  <c r="O194" i="3"/>
  <c r="Z194" i="3" s="1"/>
  <c r="N114" i="3"/>
  <c r="AD114" i="3" s="1"/>
  <c r="AH114" i="3" s="1"/>
  <c r="P423" i="3"/>
  <c r="AF423" i="3" s="1"/>
  <c r="AJ423" i="3" s="1"/>
  <c r="N418" i="3"/>
  <c r="AD418" i="3" s="1"/>
  <c r="AH418" i="3" s="1"/>
  <c r="O418" i="3"/>
  <c r="N410" i="3"/>
  <c r="AD410" i="3" s="1"/>
  <c r="AH410" i="3" s="1"/>
  <c r="P397" i="3"/>
  <c r="AF397" i="3" s="1"/>
  <c r="AJ397" i="3" s="1"/>
  <c r="N106" i="3"/>
  <c r="AD106" i="3" s="1"/>
  <c r="AH106" i="3" s="1"/>
  <c r="N75" i="3"/>
  <c r="AD75" i="3" s="1"/>
  <c r="AH75" i="3" s="1"/>
  <c r="O408" i="3"/>
  <c r="AE408" i="3" s="1"/>
  <c r="AI408" i="3" s="1"/>
  <c r="N407" i="3"/>
  <c r="AD407" i="3" s="1"/>
  <c r="AH407" i="3" s="1"/>
  <c r="P404" i="3"/>
  <c r="AF404" i="3" s="1"/>
  <c r="AJ404" i="3" s="1"/>
  <c r="P403" i="3"/>
  <c r="AF403" i="3" s="1"/>
  <c r="AJ403" i="3" s="1"/>
  <c r="P398" i="3"/>
  <c r="AF398" i="3" s="1"/>
  <c r="AJ398" i="3" s="1"/>
  <c r="P396" i="3"/>
  <c r="AF396" i="3" s="1"/>
  <c r="AJ396" i="3" s="1"/>
  <c r="P393" i="3"/>
  <c r="AF393" i="3" s="1"/>
  <c r="AJ393" i="3" s="1"/>
  <c r="O227" i="3"/>
  <c r="Z227" i="3" s="1"/>
  <c r="O219" i="3"/>
  <c r="AE219" i="3" s="1"/>
  <c r="AI219" i="3" s="1"/>
  <c r="O211" i="3"/>
  <c r="AE211" i="3" s="1"/>
  <c r="AI211" i="3" s="1"/>
  <c r="O152" i="3"/>
  <c r="Z152" i="3" s="1"/>
  <c r="N128" i="3"/>
  <c r="AD128" i="3" s="1"/>
  <c r="AH128" i="3" s="1"/>
  <c r="N124" i="3"/>
  <c r="AD124" i="3" s="1"/>
  <c r="AH124" i="3" s="1"/>
  <c r="N96" i="3"/>
  <c r="AD96" i="3" s="1"/>
  <c r="AH96" i="3" s="1"/>
  <c r="N95" i="3"/>
  <c r="AD95" i="3" s="1"/>
  <c r="AH95" i="3" s="1"/>
  <c r="N92" i="3"/>
  <c r="AD92" i="3" s="1"/>
  <c r="AH92" i="3" s="1"/>
  <c r="N85" i="3"/>
  <c r="AD85" i="3" s="1"/>
  <c r="AH85" i="3" s="1"/>
  <c r="P68" i="3"/>
  <c r="AF68" i="3" s="1"/>
  <c r="AJ68" i="3" s="1"/>
  <c r="P67" i="3"/>
  <c r="AF67" i="3" s="1"/>
  <c r="AJ67" i="3" s="1"/>
  <c r="P64" i="3"/>
  <c r="AF64" i="3" s="1"/>
  <c r="AJ64" i="3" s="1"/>
  <c r="P60" i="3"/>
  <c r="AF60" i="3" s="1"/>
  <c r="AJ60" i="3" s="1"/>
  <c r="P59" i="3"/>
  <c r="AF59" i="3" s="1"/>
  <c r="AJ59" i="3" s="1"/>
  <c r="P56" i="3"/>
  <c r="AF56" i="3" s="1"/>
  <c r="AJ56" i="3" s="1"/>
  <c r="N43" i="3"/>
  <c r="AD43" i="3" s="1"/>
  <c r="AH43" i="3" s="1"/>
  <c r="N41" i="3"/>
  <c r="AD41" i="3" s="1"/>
  <c r="AH41" i="3" s="1"/>
  <c r="N23" i="3"/>
  <c r="AD23" i="3" s="1"/>
  <c r="AH23" i="3" s="1"/>
  <c r="O19" i="3"/>
  <c r="Z19" i="3" s="1"/>
  <c r="O136" i="3"/>
  <c r="Z136" i="3" s="1"/>
  <c r="N97" i="3"/>
  <c r="AD97" i="3" s="1"/>
  <c r="AH97" i="3" s="1"/>
  <c r="N86" i="3"/>
  <c r="AD86" i="3" s="1"/>
  <c r="AH86" i="3" s="1"/>
  <c r="N83" i="3"/>
  <c r="AD83" i="3" s="1"/>
  <c r="AH83" i="3" s="1"/>
  <c r="P436" i="3"/>
  <c r="AF436" i="3" s="1"/>
  <c r="AJ436" i="3" s="1"/>
  <c r="P388" i="3"/>
  <c r="AF388" i="3" s="1"/>
  <c r="AJ388" i="3" s="1"/>
  <c r="P66" i="3"/>
  <c r="AF66" i="3" s="1"/>
  <c r="AJ66" i="3" s="1"/>
  <c r="P54" i="3"/>
  <c r="AF54" i="3" s="1"/>
  <c r="AJ54" i="3" s="1"/>
  <c r="O13" i="3"/>
  <c r="Z13" i="3" s="1"/>
  <c r="P433" i="3"/>
  <c r="AF433" i="3" s="1"/>
  <c r="AJ433" i="3" s="1"/>
  <c r="O414" i="3"/>
  <c r="Z414" i="3" s="1"/>
  <c r="O410" i="3"/>
  <c r="Z410" i="3" s="1"/>
  <c r="P407" i="3"/>
  <c r="AF407" i="3" s="1"/>
  <c r="AJ407" i="3" s="1"/>
  <c r="O397" i="3"/>
  <c r="Z397" i="3" s="1"/>
  <c r="P394" i="3"/>
  <c r="AF394" i="3" s="1"/>
  <c r="AJ394" i="3" s="1"/>
  <c r="P384" i="3"/>
  <c r="AF384" i="3" s="1"/>
  <c r="AJ384" i="3" s="1"/>
  <c r="O223" i="3"/>
  <c r="Z223" i="3" s="1"/>
  <c r="O215" i="3"/>
  <c r="AE215" i="3" s="1"/>
  <c r="AI215" i="3" s="1"/>
  <c r="O207" i="3"/>
  <c r="AE207" i="3" s="1"/>
  <c r="AI207" i="3" s="1"/>
  <c r="O192" i="3"/>
  <c r="Z192" i="3" s="1"/>
  <c r="O148" i="3"/>
  <c r="Z148" i="3" s="1"/>
  <c r="P63" i="3"/>
  <c r="AF63" i="3" s="1"/>
  <c r="AJ63" i="3" s="1"/>
  <c r="N39" i="3"/>
  <c r="AD39" i="3" s="1"/>
  <c r="AH39" i="3" s="1"/>
  <c r="O206" i="3"/>
  <c r="Z206" i="3" s="1"/>
  <c r="O204" i="3"/>
  <c r="AE204" i="3" s="1"/>
  <c r="AI204" i="3" s="1"/>
  <c r="O140" i="3"/>
  <c r="Z140" i="3" s="1"/>
  <c r="O108" i="3"/>
  <c r="Z108" i="3" s="1"/>
  <c r="O228" i="3"/>
  <c r="AE228" i="3" s="1"/>
  <c r="AI228" i="3" s="1"/>
  <c r="O224" i="3"/>
  <c r="Z224" i="3" s="1"/>
  <c r="O198" i="3"/>
  <c r="Z198" i="3" s="1"/>
  <c r="O196" i="3"/>
  <c r="AE196" i="3" s="1"/>
  <c r="AI196" i="3" s="1"/>
  <c r="O184" i="3"/>
  <c r="AE184" i="3" s="1"/>
  <c r="AI184" i="3" s="1"/>
  <c r="R184" i="3" s="1"/>
  <c r="N181" i="1" s="1"/>
  <c r="AJ181" i="1" s="1"/>
  <c r="O174" i="3"/>
  <c r="AE174" i="3" s="1"/>
  <c r="AI174" i="3" s="1"/>
  <c r="R174" i="3" s="1"/>
  <c r="N171" i="1" s="1"/>
  <c r="AJ171" i="1" s="1"/>
  <c r="O172" i="3"/>
  <c r="AE172" i="3" s="1"/>
  <c r="AI172" i="3" s="1"/>
  <c r="O170" i="3"/>
  <c r="AE170" i="3" s="1"/>
  <c r="AI170" i="3" s="1"/>
  <c r="R170" i="3" s="1"/>
  <c r="N167" i="1" s="1"/>
  <c r="AJ167" i="1" s="1"/>
  <c r="O158" i="3"/>
  <c r="Z158" i="3" s="1"/>
  <c r="N121" i="3"/>
  <c r="AD121" i="3" s="1"/>
  <c r="AH121" i="3" s="1"/>
  <c r="N112" i="3"/>
  <c r="AD112" i="3" s="1"/>
  <c r="AH112" i="3" s="1"/>
  <c r="O100" i="3"/>
  <c r="Z100" i="3" s="1"/>
  <c r="P65" i="3"/>
  <c r="AF65" i="3" s="1"/>
  <c r="AJ65" i="3" s="1"/>
  <c r="O35" i="3"/>
  <c r="AE35" i="3" s="1"/>
  <c r="AI35" i="3" s="1"/>
  <c r="O225" i="3"/>
  <c r="Z225" i="3" s="1"/>
  <c r="O168" i="3"/>
  <c r="AE168" i="3" s="1"/>
  <c r="AI168" i="3" s="1"/>
  <c r="R168" i="3" s="1"/>
  <c r="N165" i="1" s="1"/>
  <c r="AJ165" i="1" s="1"/>
  <c r="O160" i="3"/>
  <c r="AE160" i="3" s="1"/>
  <c r="AI160" i="3" s="1"/>
  <c r="R160" i="3" s="1"/>
  <c r="N157" i="1" s="1"/>
  <c r="AJ157" i="1" s="1"/>
  <c r="N104" i="3"/>
  <c r="AD104" i="3" s="1"/>
  <c r="AH104" i="3" s="1"/>
  <c r="O29" i="3"/>
  <c r="Z29" i="3" s="1"/>
  <c r="N37" i="3"/>
  <c r="AD37" i="3" s="1"/>
  <c r="AH37" i="3" s="1"/>
  <c r="O220" i="3"/>
  <c r="AE220" i="3" s="1"/>
  <c r="AI220" i="3" s="1"/>
  <c r="O216" i="3"/>
  <c r="O212" i="3"/>
  <c r="AE212" i="3" s="1"/>
  <c r="AI212" i="3" s="1"/>
  <c r="O208" i="3"/>
  <c r="Z208" i="3" s="1"/>
  <c r="O202" i="3"/>
  <c r="Z202" i="3" s="1"/>
  <c r="O200" i="3"/>
  <c r="Z200" i="3" s="1"/>
  <c r="O190" i="3"/>
  <c r="Z190" i="3" s="1"/>
  <c r="O182" i="3"/>
  <c r="AE182" i="3" s="1"/>
  <c r="AI182" i="3" s="1"/>
  <c r="R182" i="3" s="1"/>
  <c r="N179" i="1" s="1"/>
  <c r="AJ179" i="1" s="1"/>
  <c r="O180" i="3"/>
  <c r="AE180" i="3" s="1"/>
  <c r="AI180" i="3" s="1"/>
  <c r="O176" i="3"/>
  <c r="AE176" i="3" s="1"/>
  <c r="AI176" i="3" s="1"/>
  <c r="R176" i="3" s="1"/>
  <c r="N173" i="1" s="1"/>
  <c r="AJ173" i="1" s="1"/>
  <c r="O156" i="3"/>
  <c r="AE156" i="3" s="1"/>
  <c r="AI156" i="3" s="1"/>
  <c r="N125" i="3"/>
  <c r="AD125" i="3" s="1"/>
  <c r="AH125" i="3" s="1"/>
  <c r="N119" i="3"/>
  <c r="AD119" i="3" s="1"/>
  <c r="AH119" i="3" s="1"/>
  <c r="O116" i="3"/>
  <c r="Z116" i="3" s="1"/>
  <c r="N79" i="3"/>
  <c r="AD79" i="3" s="1"/>
  <c r="AH79" i="3" s="1"/>
  <c r="O144" i="3"/>
  <c r="Z144" i="3" s="1"/>
  <c r="O142" i="3"/>
  <c r="Z142" i="3" s="1"/>
  <c r="O114" i="3"/>
  <c r="Z114" i="3" s="1"/>
  <c r="O106" i="3"/>
  <c r="Z106" i="3" s="1"/>
  <c r="N89" i="3"/>
  <c r="AD89" i="3" s="1"/>
  <c r="AH89" i="3" s="1"/>
  <c r="P55" i="3"/>
  <c r="AF55" i="3" s="1"/>
  <c r="AJ55" i="3" s="1"/>
  <c r="N47" i="3"/>
  <c r="AD47" i="3" s="1"/>
  <c r="AH47" i="3" s="1"/>
  <c r="O21" i="3"/>
  <c r="AE21" i="3" s="1"/>
  <c r="AI21" i="3" s="1"/>
  <c r="R21" i="3" s="1"/>
  <c r="N18" i="1" s="1"/>
  <c r="AJ18" i="1" s="1"/>
  <c r="O132" i="3"/>
  <c r="Z132" i="3" s="1"/>
  <c r="O112" i="3"/>
  <c r="AE112" i="3" s="1"/>
  <c r="AI112" i="3" s="1"/>
  <c r="O104" i="3"/>
  <c r="AE104" i="3" s="1"/>
  <c r="AI104" i="3" s="1"/>
  <c r="N84" i="3"/>
  <c r="AD84" i="3" s="1"/>
  <c r="AH84" i="3" s="1"/>
  <c r="N82" i="3"/>
  <c r="AD82" i="3" s="1"/>
  <c r="AH82" i="3" s="1"/>
  <c r="P58" i="3"/>
  <c r="AF58" i="3" s="1"/>
  <c r="AJ58" i="3" s="1"/>
  <c r="N28" i="3"/>
  <c r="AD28" i="3" s="1"/>
  <c r="AH28" i="3" s="1"/>
  <c r="O110" i="3"/>
  <c r="Z110" i="3" s="1"/>
  <c r="O102" i="3"/>
  <c r="Z102" i="3" s="1"/>
  <c r="N87" i="3"/>
  <c r="AD87" i="3" s="1"/>
  <c r="AH87" i="3" s="1"/>
  <c r="N71" i="3"/>
  <c r="AD71" i="3" s="1"/>
  <c r="AH71" i="3" s="1"/>
  <c r="P62" i="3"/>
  <c r="AF62" i="3" s="1"/>
  <c r="AJ62" i="3" s="1"/>
  <c r="N46" i="3"/>
  <c r="AD46" i="3" s="1"/>
  <c r="AH46" i="3" s="1"/>
  <c r="O17" i="3"/>
  <c r="AE17" i="3" s="1"/>
  <c r="AI17" i="3" s="1"/>
  <c r="R17" i="3" s="1"/>
  <c r="N14" i="1" s="1"/>
  <c r="AJ14" i="1" s="1"/>
  <c r="O9" i="3"/>
  <c r="AE9" i="3" s="1"/>
  <c r="AI9" i="3" s="1"/>
  <c r="N433" i="3"/>
  <c r="AD433" i="3" s="1"/>
  <c r="AH433" i="3" s="1"/>
  <c r="N454" i="3"/>
  <c r="AD454" i="3" s="1"/>
  <c r="AH454" i="3" s="1"/>
  <c r="O454" i="3"/>
  <c r="P454" i="3"/>
  <c r="AF454" i="3" s="1"/>
  <c r="AJ454" i="3" s="1"/>
  <c r="N453" i="3"/>
  <c r="AD453" i="3" s="1"/>
  <c r="AH453" i="3" s="1"/>
  <c r="O453" i="3"/>
  <c r="P453" i="3"/>
  <c r="AF453" i="3" s="1"/>
  <c r="AJ453" i="3" s="1"/>
  <c r="N452" i="3"/>
  <c r="AD452" i="3" s="1"/>
  <c r="AH452" i="3" s="1"/>
  <c r="O452" i="3"/>
  <c r="P452" i="3"/>
  <c r="AF452" i="3" s="1"/>
  <c r="AJ452" i="3" s="1"/>
  <c r="N451" i="3"/>
  <c r="AD451" i="3" s="1"/>
  <c r="AH451" i="3" s="1"/>
  <c r="O451" i="3"/>
  <c r="P451" i="3"/>
  <c r="AF451" i="3" s="1"/>
  <c r="AJ451" i="3" s="1"/>
  <c r="N450" i="3"/>
  <c r="AD450" i="3" s="1"/>
  <c r="AH450" i="3" s="1"/>
  <c r="O450" i="3"/>
  <c r="P450" i="3"/>
  <c r="AF450" i="3" s="1"/>
  <c r="AJ450" i="3" s="1"/>
  <c r="N449" i="3"/>
  <c r="AD449" i="3" s="1"/>
  <c r="AH449" i="3" s="1"/>
  <c r="O449" i="3"/>
  <c r="P449" i="3"/>
  <c r="AF449" i="3" s="1"/>
  <c r="AJ449" i="3" s="1"/>
  <c r="N448" i="3"/>
  <c r="AD448" i="3" s="1"/>
  <c r="AH448" i="3" s="1"/>
  <c r="O448" i="3"/>
  <c r="P448" i="3"/>
  <c r="AF448" i="3" s="1"/>
  <c r="AJ448" i="3" s="1"/>
  <c r="N447" i="3"/>
  <c r="AD447" i="3" s="1"/>
  <c r="AH447" i="3" s="1"/>
  <c r="O447" i="3"/>
  <c r="P447" i="3"/>
  <c r="AF447" i="3" s="1"/>
  <c r="AJ447" i="3" s="1"/>
  <c r="N446" i="3"/>
  <c r="AD446" i="3" s="1"/>
  <c r="AH446" i="3" s="1"/>
  <c r="O446" i="3"/>
  <c r="P446" i="3"/>
  <c r="AF446" i="3" s="1"/>
  <c r="AJ446" i="3" s="1"/>
  <c r="N445" i="3"/>
  <c r="AD445" i="3" s="1"/>
  <c r="AH445" i="3" s="1"/>
  <c r="O445" i="3"/>
  <c r="P445" i="3"/>
  <c r="AF445" i="3" s="1"/>
  <c r="AJ445" i="3" s="1"/>
  <c r="N444" i="3"/>
  <c r="AD444" i="3" s="1"/>
  <c r="AH444" i="3" s="1"/>
  <c r="O444" i="3"/>
  <c r="P444" i="3"/>
  <c r="AF444" i="3" s="1"/>
  <c r="AJ444" i="3" s="1"/>
  <c r="N443" i="3"/>
  <c r="AD443" i="3" s="1"/>
  <c r="AH443" i="3" s="1"/>
  <c r="O443" i="3"/>
  <c r="P443" i="3"/>
  <c r="AF443" i="3" s="1"/>
  <c r="AJ443" i="3" s="1"/>
  <c r="N442" i="3"/>
  <c r="AD442" i="3" s="1"/>
  <c r="AH442" i="3" s="1"/>
  <c r="O442" i="3"/>
  <c r="P442" i="3"/>
  <c r="AF442" i="3" s="1"/>
  <c r="AJ442" i="3" s="1"/>
  <c r="N441" i="3"/>
  <c r="AD441" i="3" s="1"/>
  <c r="AH441" i="3" s="1"/>
  <c r="O441" i="3"/>
  <c r="P441" i="3"/>
  <c r="AF441" i="3" s="1"/>
  <c r="AJ441" i="3" s="1"/>
  <c r="N440" i="3"/>
  <c r="AD440" i="3" s="1"/>
  <c r="AH440" i="3" s="1"/>
  <c r="O440" i="3"/>
  <c r="P440" i="3"/>
  <c r="AF440" i="3" s="1"/>
  <c r="AJ440" i="3" s="1"/>
  <c r="N439" i="3"/>
  <c r="AD439" i="3" s="1"/>
  <c r="AH439" i="3" s="1"/>
  <c r="O439" i="3"/>
  <c r="P439" i="3"/>
  <c r="AF439" i="3" s="1"/>
  <c r="AJ439" i="3" s="1"/>
  <c r="N438" i="3"/>
  <c r="AD438" i="3" s="1"/>
  <c r="AH438" i="3" s="1"/>
  <c r="O438" i="3"/>
  <c r="P438" i="3"/>
  <c r="AF438" i="3" s="1"/>
  <c r="AJ438" i="3" s="1"/>
  <c r="N437" i="3"/>
  <c r="AD437" i="3" s="1"/>
  <c r="AH437" i="3" s="1"/>
  <c r="O435" i="3"/>
  <c r="P435" i="3"/>
  <c r="AF435" i="3" s="1"/>
  <c r="AJ435" i="3" s="1"/>
  <c r="N432" i="3"/>
  <c r="AD432" i="3" s="1"/>
  <c r="AH432" i="3" s="1"/>
  <c r="O432" i="3"/>
  <c r="N431" i="3"/>
  <c r="AD431" i="3" s="1"/>
  <c r="AH431" i="3" s="1"/>
  <c r="O431" i="3"/>
  <c r="N430" i="3"/>
  <c r="AD430" i="3" s="1"/>
  <c r="AH430" i="3" s="1"/>
  <c r="O430" i="3"/>
  <c r="N429" i="3"/>
  <c r="AD429" i="3" s="1"/>
  <c r="AH429" i="3" s="1"/>
  <c r="O429" i="3"/>
  <c r="N428" i="3"/>
  <c r="AD428" i="3" s="1"/>
  <c r="AH428" i="3" s="1"/>
  <c r="O428" i="3"/>
  <c r="N427" i="3"/>
  <c r="AD427" i="3" s="1"/>
  <c r="AH427" i="3" s="1"/>
  <c r="O427" i="3"/>
  <c r="N426" i="3"/>
  <c r="AD426" i="3" s="1"/>
  <c r="AH426" i="3" s="1"/>
  <c r="O426" i="3"/>
  <c r="N425" i="3"/>
  <c r="AD425" i="3" s="1"/>
  <c r="AH425" i="3" s="1"/>
  <c r="O425" i="3"/>
  <c r="N424" i="3"/>
  <c r="AD424" i="3" s="1"/>
  <c r="AH424" i="3" s="1"/>
  <c r="O424" i="3"/>
  <c r="N423" i="3"/>
  <c r="AD423" i="3" s="1"/>
  <c r="AH423" i="3" s="1"/>
  <c r="O423" i="3"/>
  <c r="N422" i="3"/>
  <c r="AD422" i="3" s="1"/>
  <c r="AH422" i="3" s="1"/>
  <c r="O422" i="3"/>
  <c r="N421" i="3"/>
  <c r="AD421" i="3" s="1"/>
  <c r="AH421" i="3" s="1"/>
  <c r="O421" i="3"/>
  <c r="N406" i="3"/>
  <c r="AD406" i="3" s="1"/>
  <c r="AH406" i="3" s="1"/>
  <c r="P406" i="3"/>
  <c r="AF406" i="3" s="1"/>
  <c r="AJ406" i="3" s="1"/>
  <c r="O437" i="3"/>
  <c r="O433" i="3"/>
  <c r="N420" i="3"/>
  <c r="AD420" i="3" s="1"/>
  <c r="AH420" i="3" s="1"/>
  <c r="O420" i="3"/>
  <c r="O436" i="3"/>
  <c r="N417" i="3"/>
  <c r="AD417" i="3" s="1"/>
  <c r="AH417" i="3" s="1"/>
  <c r="O415" i="3"/>
  <c r="N413" i="3"/>
  <c r="AD413" i="3" s="1"/>
  <c r="AH413" i="3" s="1"/>
  <c r="O411" i="3"/>
  <c r="N409" i="3"/>
  <c r="AD409" i="3" s="1"/>
  <c r="AH409" i="3" s="1"/>
  <c r="N419" i="3"/>
  <c r="AD419" i="3" s="1"/>
  <c r="AH419" i="3" s="1"/>
  <c r="P419" i="3"/>
  <c r="AF419" i="3" s="1"/>
  <c r="AJ419" i="3" s="1"/>
  <c r="N416" i="3"/>
  <c r="AD416" i="3" s="1"/>
  <c r="AH416" i="3" s="1"/>
  <c r="N412" i="3"/>
  <c r="AD412" i="3" s="1"/>
  <c r="AH412" i="3" s="1"/>
  <c r="N408" i="3"/>
  <c r="AD408" i="3" s="1"/>
  <c r="AH408" i="3" s="1"/>
  <c r="O417" i="3"/>
  <c r="N415" i="3"/>
  <c r="AD415" i="3" s="1"/>
  <c r="AH415" i="3" s="1"/>
  <c r="O413" i="3"/>
  <c r="N411" i="3"/>
  <c r="AD411" i="3" s="1"/>
  <c r="AH411" i="3" s="1"/>
  <c r="O409" i="3"/>
  <c r="P418" i="3"/>
  <c r="AF418" i="3" s="1"/>
  <c r="AJ418" i="3" s="1"/>
  <c r="P417" i="3"/>
  <c r="AF417" i="3" s="1"/>
  <c r="AJ417" i="3" s="1"/>
  <c r="P416" i="3"/>
  <c r="AF416" i="3" s="1"/>
  <c r="AJ416" i="3" s="1"/>
  <c r="P415" i="3"/>
  <c r="AF415" i="3" s="1"/>
  <c r="AJ415" i="3" s="1"/>
  <c r="P414" i="3"/>
  <c r="AF414" i="3" s="1"/>
  <c r="AJ414" i="3" s="1"/>
  <c r="P413" i="3"/>
  <c r="AF413" i="3" s="1"/>
  <c r="AJ413" i="3" s="1"/>
  <c r="P412" i="3"/>
  <c r="AF412" i="3" s="1"/>
  <c r="AJ412" i="3" s="1"/>
  <c r="P411" i="3"/>
  <c r="AF411" i="3" s="1"/>
  <c r="AJ411" i="3" s="1"/>
  <c r="P410" i="3"/>
  <c r="AF410" i="3" s="1"/>
  <c r="AJ410" i="3" s="1"/>
  <c r="P409" i="3"/>
  <c r="AF409" i="3" s="1"/>
  <c r="AJ409" i="3" s="1"/>
  <c r="P408" i="3"/>
  <c r="AF408" i="3" s="1"/>
  <c r="AJ408" i="3" s="1"/>
  <c r="N395" i="3"/>
  <c r="AD395" i="3" s="1"/>
  <c r="AH395" i="3" s="1"/>
  <c r="O395" i="3"/>
  <c r="P395" i="3"/>
  <c r="AF395" i="3" s="1"/>
  <c r="AJ395" i="3" s="1"/>
  <c r="P392" i="3"/>
  <c r="AF392" i="3" s="1"/>
  <c r="AJ392" i="3" s="1"/>
  <c r="N390" i="3"/>
  <c r="AD390" i="3" s="1"/>
  <c r="AH390" i="3" s="1"/>
  <c r="O390" i="3"/>
  <c r="P390" i="3"/>
  <c r="AF390" i="3" s="1"/>
  <c r="AJ390" i="3" s="1"/>
  <c r="N386" i="3"/>
  <c r="AD386" i="3" s="1"/>
  <c r="AH386" i="3" s="1"/>
  <c r="O386" i="3"/>
  <c r="P386" i="3"/>
  <c r="AF386" i="3" s="1"/>
  <c r="AJ386" i="3" s="1"/>
  <c r="O407" i="3"/>
  <c r="O406" i="3"/>
  <c r="N405" i="3"/>
  <c r="AD405" i="3" s="1"/>
  <c r="AH405" i="3" s="1"/>
  <c r="O405" i="3"/>
  <c r="N404" i="3"/>
  <c r="AD404" i="3" s="1"/>
  <c r="AH404" i="3" s="1"/>
  <c r="O404" i="3"/>
  <c r="N403" i="3"/>
  <c r="AD403" i="3" s="1"/>
  <c r="AH403" i="3" s="1"/>
  <c r="O403" i="3"/>
  <c r="N402" i="3"/>
  <c r="AD402" i="3" s="1"/>
  <c r="AH402" i="3" s="1"/>
  <c r="O402" i="3"/>
  <c r="N401" i="3"/>
  <c r="AD401" i="3" s="1"/>
  <c r="AH401" i="3" s="1"/>
  <c r="O401" i="3"/>
  <c r="N400" i="3"/>
  <c r="AD400" i="3" s="1"/>
  <c r="AH400" i="3" s="1"/>
  <c r="O400" i="3"/>
  <c r="N399" i="3"/>
  <c r="AD399" i="3" s="1"/>
  <c r="AH399" i="3" s="1"/>
  <c r="O399" i="3"/>
  <c r="N398" i="3"/>
  <c r="AD398" i="3" s="1"/>
  <c r="AH398" i="3" s="1"/>
  <c r="O398" i="3"/>
  <c r="N391" i="3"/>
  <c r="AD391" i="3" s="1"/>
  <c r="AH391" i="3" s="1"/>
  <c r="O391" i="3"/>
  <c r="P391" i="3"/>
  <c r="AF391" i="3" s="1"/>
  <c r="AJ391" i="3" s="1"/>
  <c r="P387" i="3"/>
  <c r="AF387" i="3" s="1"/>
  <c r="AJ387" i="3" s="1"/>
  <c r="P383" i="3"/>
  <c r="AF383" i="3" s="1"/>
  <c r="AJ383" i="3" s="1"/>
  <c r="N394" i="3"/>
  <c r="AD394" i="3" s="1"/>
  <c r="AH394" i="3" s="1"/>
  <c r="O394" i="3"/>
  <c r="N389" i="3"/>
  <c r="AD389" i="3" s="1"/>
  <c r="AH389" i="3" s="1"/>
  <c r="O389" i="3"/>
  <c r="N385" i="3"/>
  <c r="AD385" i="3" s="1"/>
  <c r="AH385" i="3" s="1"/>
  <c r="O385" i="3"/>
  <c r="N397" i="3"/>
  <c r="AD397" i="3" s="1"/>
  <c r="AH397" i="3" s="1"/>
  <c r="N393" i="3"/>
  <c r="AD393" i="3" s="1"/>
  <c r="AH393" i="3" s="1"/>
  <c r="O393" i="3"/>
  <c r="N388" i="3"/>
  <c r="AD388" i="3" s="1"/>
  <c r="AH388" i="3" s="1"/>
  <c r="O388" i="3"/>
  <c r="N384" i="3"/>
  <c r="AD384" i="3" s="1"/>
  <c r="AH384" i="3" s="1"/>
  <c r="O384" i="3"/>
  <c r="N396" i="3"/>
  <c r="AD396" i="3" s="1"/>
  <c r="AH396" i="3" s="1"/>
  <c r="O396" i="3"/>
  <c r="N392" i="3"/>
  <c r="AD392" i="3" s="1"/>
  <c r="AH392" i="3" s="1"/>
  <c r="O392" i="3"/>
  <c r="N387" i="3"/>
  <c r="AD387" i="3" s="1"/>
  <c r="AH387" i="3" s="1"/>
  <c r="O387" i="3"/>
  <c r="N383" i="3"/>
  <c r="AD383" i="3" s="1"/>
  <c r="AH383" i="3" s="1"/>
  <c r="O383" i="3"/>
  <c r="O372" i="3"/>
  <c r="Z372" i="3" s="1"/>
  <c r="O341" i="3"/>
  <c r="AE341" i="3" s="1"/>
  <c r="AI341" i="3" s="1"/>
  <c r="O338" i="3"/>
  <c r="Z338" i="3" s="1"/>
  <c r="O335" i="3"/>
  <c r="AE335" i="3" s="1"/>
  <c r="AI335" i="3" s="1"/>
  <c r="O330" i="3"/>
  <c r="Z330" i="3" s="1"/>
  <c r="O327" i="3"/>
  <c r="Z327" i="3" s="1"/>
  <c r="O322" i="3"/>
  <c r="Z322" i="3" s="1"/>
  <c r="O319" i="3"/>
  <c r="Z319" i="3" s="1"/>
  <c r="O314" i="3"/>
  <c r="Z314" i="3" s="1"/>
  <c r="O311" i="3"/>
  <c r="Z311" i="3" s="1"/>
  <c r="AE299" i="3"/>
  <c r="AI299" i="3" s="1"/>
  <c r="R299" i="3" s="1"/>
  <c r="T70" i="1" s="1"/>
  <c r="AB70" i="1" s="1"/>
  <c r="O354" i="3"/>
  <c r="Z354" i="3" s="1"/>
  <c r="O350" i="3"/>
  <c r="AE350" i="3" s="1"/>
  <c r="AI350" i="3" s="1"/>
  <c r="O321" i="3"/>
  <c r="Z321" i="3" s="1"/>
  <c r="O275" i="3"/>
  <c r="Z275" i="3" s="1"/>
  <c r="O267" i="3"/>
  <c r="Z267" i="3" s="1"/>
  <c r="O255" i="3"/>
  <c r="Z255" i="3" s="1"/>
  <c r="O245" i="3"/>
  <c r="Z245" i="3" s="1"/>
  <c r="O217" i="3"/>
  <c r="AE217" i="3" s="1"/>
  <c r="AI217" i="3" s="1"/>
  <c r="O213" i="3"/>
  <c r="Z213" i="3" s="1"/>
  <c r="O209" i="3"/>
  <c r="Z209" i="3" s="1"/>
  <c r="O162" i="3"/>
  <c r="O138" i="3"/>
  <c r="Z138" i="3" s="1"/>
  <c r="O134" i="3"/>
  <c r="Z134" i="3" s="1"/>
  <c r="O362" i="3"/>
  <c r="AE362" i="3" s="1"/>
  <c r="AI362" i="3" s="1"/>
  <c r="O358" i="3"/>
  <c r="AE358" i="3" s="1"/>
  <c r="AI358" i="3" s="1"/>
  <c r="O346" i="3"/>
  <c r="AE346" i="3" s="1"/>
  <c r="AI346" i="3" s="1"/>
  <c r="O329" i="3"/>
  <c r="Z329" i="3" s="1"/>
  <c r="O313" i="3"/>
  <c r="Z313" i="3" s="1"/>
  <c r="O279" i="3"/>
  <c r="AE279" i="3" s="1"/>
  <c r="AI279" i="3" s="1"/>
  <c r="O259" i="3"/>
  <c r="AE259" i="3" s="1"/>
  <c r="AI259" i="3" s="1"/>
  <c r="P111" i="3"/>
  <c r="AF111" i="3" s="1"/>
  <c r="AJ111" i="3" s="1"/>
  <c r="N111" i="3"/>
  <c r="AD111" i="3" s="1"/>
  <c r="AH111" i="3" s="1"/>
  <c r="P103" i="3"/>
  <c r="AF103" i="3" s="1"/>
  <c r="AJ103" i="3" s="1"/>
  <c r="N103" i="3"/>
  <c r="AD103" i="3" s="1"/>
  <c r="AH103" i="3" s="1"/>
  <c r="O360" i="3"/>
  <c r="Z360" i="3" s="1"/>
  <c r="O356" i="3"/>
  <c r="Z356" i="3" s="1"/>
  <c r="O352" i="3"/>
  <c r="AE352" i="3" s="1"/>
  <c r="AI352" i="3" s="1"/>
  <c r="O348" i="3"/>
  <c r="Z348" i="3" s="1"/>
  <c r="O344" i="3"/>
  <c r="Z344" i="3" s="1"/>
  <c r="O340" i="3"/>
  <c r="Z340" i="3" s="1"/>
  <c r="O333" i="3"/>
  <c r="AE333" i="3" s="1"/>
  <c r="AI333" i="3" s="1"/>
  <c r="O325" i="3"/>
  <c r="Z325" i="3" s="1"/>
  <c r="O317" i="3"/>
  <c r="Z317" i="3" s="1"/>
  <c r="O309" i="3"/>
  <c r="Z309" i="3" s="1"/>
  <c r="O301" i="3"/>
  <c r="Z301" i="3" s="1"/>
  <c r="O277" i="3"/>
  <c r="Z277" i="3" s="1"/>
  <c r="O273" i="3"/>
  <c r="Z273" i="3" s="1"/>
  <c r="O269" i="3"/>
  <c r="AE269" i="3" s="1"/>
  <c r="AI269" i="3" s="1"/>
  <c r="O265" i="3"/>
  <c r="Z265" i="3" s="1"/>
  <c r="O261" i="3"/>
  <c r="AE261" i="3" s="1"/>
  <c r="AI261" i="3" s="1"/>
  <c r="O257" i="3"/>
  <c r="Z257" i="3" s="1"/>
  <c r="O253" i="3"/>
  <c r="AE253" i="3" s="1"/>
  <c r="AI253" i="3" s="1"/>
  <c r="O131" i="3"/>
  <c r="AE131" i="3" s="1"/>
  <c r="AI131" i="3" s="1"/>
  <c r="N131" i="3"/>
  <c r="AD131" i="3" s="1"/>
  <c r="AH131" i="3" s="1"/>
  <c r="P131" i="3"/>
  <c r="AF131" i="3" s="1"/>
  <c r="AJ131" i="3" s="1"/>
  <c r="O271" i="3"/>
  <c r="Z271" i="3" s="1"/>
  <c r="O263" i="3"/>
  <c r="Z263" i="3" s="1"/>
  <c r="O381" i="3"/>
  <c r="AE381" i="3" s="1"/>
  <c r="AI381" i="3" s="1"/>
  <c r="O377" i="3"/>
  <c r="AE377" i="3" s="1"/>
  <c r="AI377" i="3" s="1"/>
  <c r="O353" i="3"/>
  <c r="AE353" i="3" s="1"/>
  <c r="AI353" i="3" s="1"/>
  <c r="O349" i="3"/>
  <c r="Z349" i="3" s="1"/>
  <c r="O297" i="3"/>
  <c r="AE297" i="3" s="1"/>
  <c r="AI297" i="3" s="1"/>
  <c r="O293" i="3"/>
  <c r="AE293" i="3" s="1"/>
  <c r="AI293" i="3" s="1"/>
  <c r="O289" i="3"/>
  <c r="Z289" i="3" s="1"/>
  <c r="O285" i="3"/>
  <c r="AE285" i="3" s="1"/>
  <c r="AI285" i="3" s="1"/>
  <c r="O281" i="3"/>
  <c r="AE281" i="3" s="1"/>
  <c r="AI281" i="3" s="1"/>
  <c r="O237" i="3"/>
  <c r="Z237" i="3" s="1"/>
  <c r="O218" i="3"/>
  <c r="Z218" i="3" s="1"/>
  <c r="O214" i="3"/>
  <c r="Z214" i="3" s="1"/>
  <c r="O210" i="3"/>
  <c r="Z210" i="3" s="1"/>
  <c r="O188" i="3"/>
  <c r="Z188" i="3" s="1"/>
  <c r="O186" i="3"/>
  <c r="Z178" i="3"/>
  <c r="O164" i="3"/>
  <c r="AE164" i="3" s="1"/>
  <c r="AI164" i="3" s="1"/>
  <c r="O154" i="3"/>
  <c r="Z154" i="3" s="1"/>
  <c r="O150" i="3"/>
  <c r="Z150" i="3" s="1"/>
  <c r="N130" i="3"/>
  <c r="AD130" i="3" s="1"/>
  <c r="AH130" i="3" s="1"/>
  <c r="P118" i="3"/>
  <c r="AF118" i="3" s="1"/>
  <c r="AJ118" i="3" s="1"/>
  <c r="N118" i="3"/>
  <c r="AD118" i="3" s="1"/>
  <c r="AH118" i="3" s="1"/>
  <c r="P117" i="3"/>
  <c r="AF117" i="3" s="1"/>
  <c r="AJ117" i="3" s="1"/>
  <c r="P109" i="3"/>
  <c r="AF109" i="3" s="1"/>
  <c r="AJ109" i="3" s="1"/>
  <c r="N109" i="3"/>
  <c r="AD109" i="3" s="1"/>
  <c r="AH109" i="3" s="1"/>
  <c r="P101" i="3"/>
  <c r="AF101" i="3" s="1"/>
  <c r="AJ101" i="3" s="1"/>
  <c r="N101" i="3"/>
  <c r="AD101" i="3" s="1"/>
  <c r="AH101" i="3" s="1"/>
  <c r="N98" i="3"/>
  <c r="AD98" i="3" s="1"/>
  <c r="AH98" i="3" s="1"/>
  <c r="O98" i="3"/>
  <c r="P69" i="3"/>
  <c r="AF69" i="3" s="1"/>
  <c r="AJ69" i="3" s="1"/>
  <c r="P53" i="3"/>
  <c r="AF53" i="3" s="1"/>
  <c r="AJ53" i="3" s="1"/>
  <c r="N52" i="3"/>
  <c r="AD52" i="3" s="1"/>
  <c r="AH52" i="3" s="1"/>
  <c r="P52" i="3"/>
  <c r="AF52" i="3" s="1"/>
  <c r="AJ52" i="3" s="1"/>
  <c r="N24" i="3"/>
  <c r="AD24" i="3" s="1"/>
  <c r="AH24" i="3" s="1"/>
  <c r="O251" i="3"/>
  <c r="AE251" i="3" s="1"/>
  <c r="AI251" i="3" s="1"/>
  <c r="N249" i="3"/>
  <c r="AD249" i="3" s="1"/>
  <c r="AH249" i="3" s="1"/>
  <c r="O247" i="3"/>
  <c r="Z247" i="3" s="1"/>
  <c r="N245" i="3"/>
  <c r="AD245" i="3" s="1"/>
  <c r="AH245" i="3" s="1"/>
  <c r="O243" i="3"/>
  <c r="AE243" i="3" s="1"/>
  <c r="AI243" i="3" s="1"/>
  <c r="N241" i="3"/>
  <c r="AD241" i="3" s="1"/>
  <c r="AH241" i="3" s="1"/>
  <c r="O239" i="3"/>
  <c r="AE239" i="3" s="1"/>
  <c r="AI239" i="3" s="1"/>
  <c r="N237" i="3"/>
  <c r="AD237" i="3" s="1"/>
  <c r="AH237" i="3" s="1"/>
  <c r="O235" i="3"/>
  <c r="AE235" i="3" s="1"/>
  <c r="AI235" i="3" s="1"/>
  <c r="O221" i="3"/>
  <c r="AE221" i="3" s="1"/>
  <c r="AI221" i="3" s="1"/>
  <c r="N123" i="3"/>
  <c r="AD123" i="3" s="1"/>
  <c r="AH123" i="3" s="1"/>
  <c r="N122" i="3"/>
  <c r="AD122" i="3" s="1"/>
  <c r="AH122" i="3" s="1"/>
  <c r="O118" i="3"/>
  <c r="Z118" i="3" s="1"/>
  <c r="P115" i="3"/>
  <c r="AF115" i="3" s="1"/>
  <c r="AJ115" i="3" s="1"/>
  <c r="N115" i="3"/>
  <c r="AD115" i="3" s="1"/>
  <c r="AH115" i="3" s="1"/>
  <c r="N110" i="3"/>
  <c r="AD110" i="3" s="1"/>
  <c r="AH110" i="3" s="1"/>
  <c r="P107" i="3"/>
  <c r="AF107" i="3" s="1"/>
  <c r="AJ107" i="3" s="1"/>
  <c r="N107" i="3"/>
  <c r="AD107" i="3" s="1"/>
  <c r="AH107" i="3" s="1"/>
  <c r="N102" i="3"/>
  <c r="AD102" i="3" s="1"/>
  <c r="AH102" i="3" s="1"/>
  <c r="P99" i="3"/>
  <c r="AF99" i="3" s="1"/>
  <c r="AJ99" i="3" s="1"/>
  <c r="N99" i="3"/>
  <c r="AD99" i="3" s="1"/>
  <c r="AH99" i="3" s="1"/>
  <c r="N94" i="3"/>
  <c r="AD94" i="3" s="1"/>
  <c r="AH94" i="3" s="1"/>
  <c r="P94" i="3"/>
  <c r="AF94" i="3" s="1"/>
  <c r="AJ94" i="3" s="1"/>
  <c r="N91" i="3"/>
  <c r="AD91" i="3" s="1"/>
  <c r="AH91" i="3" s="1"/>
  <c r="N90" i="3"/>
  <c r="AD90" i="3" s="1"/>
  <c r="AH90" i="3" s="1"/>
  <c r="P90" i="3"/>
  <c r="AF90" i="3" s="1"/>
  <c r="AJ90" i="3" s="1"/>
  <c r="P74" i="3"/>
  <c r="AF74" i="3" s="1"/>
  <c r="AJ74" i="3" s="1"/>
  <c r="P57" i="3"/>
  <c r="AF57" i="3" s="1"/>
  <c r="AJ57" i="3" s="1"/>
  <c r="O15" i="3"/>
  <c r="Z15" i="3" s="1"/>
  <c r="O11" i="3"/>
  <c r="Z11" i="3" s="1"/>
  <c r="N120" i="3"/>
  <c r="AD120" i="3" s="1"/>
  <c r="AH120" i="3" s="1"/>
  <c r="P116" i="3"/>
  <c r="AF116" i="3" s="1"/>
  <c r="AJ116" i="3" s="1"/>
  <c r="N116" i="3"/>
  <c r="AD116" i="3" s="1"/>
  <c r="AH116" i="3" s="1"/>
  <c r="P113" i="3"/>
  <c r="AF113" i="3" s="1"/>
  <c r="AJ113" i="3" s="1"/>
  <c r="N113" i="3"/>
  <c r="AD113" i="3" s="1"/>
  <c r="AH113" i="3" s="1"/>
  <c r="N108" i="3"/>
  <c r="AD108" i="3" s="1"/>
  <c r="AH108" i="3" s="1"/>
  <c r="P105" i="3"/>
  <c r="AF105" i="3" s="1"/>
  <c r="AJ105" i="3" s="1"/>
  <c r="N105" i="3"/>
  <c r="AD105" i="3" s="1"/>
  <c r="AH105" i="3" s="1"/>
  <c r="N100" i="3"/>
  <c r="AD100" i="3" s="1"/>
  <c r="AH100" i="3" s="1"/>
  <c r="N88" i="3"/>
  <c r="AD88" i="3" s="1"/>
  <c r="AH88" i="3" s="1"/>
  <c r="N70" i="3"/>
  <c r="AD70" i="3" s="1"/>
  <c r="AH70" i="3" s="1"/>
  <c r="P70" i="3"/>
  <c r="AF70" i="3" s="1"/>
  <c r="AJ70" i="3" s="1"/>
  <c r="P61" i="3"/>
  <c r="AF61" i="3" s="1"/>
  <c r="AJ61" i="3" s="1"/>
  <c r="N42" i="3"/>
  <c r="AD42" i="3" s="1"/>
  <c r="AH42" i="3" s="1"/>
  <c r="N38" i="3"/>
  <c r="AD38" i="3" s="1"/>
  <c r="AH38" i="3" s="1"/>
  <c r="O33" i="3"/>
  <c r="AE33" i="3" s="1"/>
  <c r="AI33" i="3" s="1"/>
  <c r="R33" i="3" s="1"/>
  <c r="N30" i="1" s="1"/>
  <c r="AJ30" i="1" s="1"/>
  <c r="O31" i="3"/>
  <c r="O7" i="3"/>
  <c r="Z7" i="3" s="1"/>
  <c r="N127" i="3"/>
  <c r="AD127" i="3" s="1"/>
  <c r="AH127" i="3" s="1"/>
  <c r="N126" i="3"/>
  <c r="AD126" i="3" s="1"/>
  <c r="AH126" i="3" s="1"/>
  <c r="P98" i="3"/>
  <c r="AF98" i="3" s="1"/>
  <c r="AJ98" i="3" s="1"/>
  <c r="P93" i="3"/>
  <c r="AF93" i="3" s="1"/>
  <c r="AJ93" i="3" s="1"/>
  <c r="P92" i="3"/>
  <c r="AF92" i="3" s="1"/>
  <c r="AJ92" i="3" s="1"/>
  <c r="N73" i="3"/>
  <c r="AD73" i="3" s="1"/>
  <c r="AH73" i="3" s="1"/>
  <c r="N51" i="3"/>
  <c r="AD51" i="3" s="1"/>
  <c r="AH51" i="3" s="1"/>
  <c r="N45" i="3"/>
  <c r="AD45" i="3" s="1"/>
  <c r="AH45" i="3" s="1"/>
  <c r="N44" i="3"/>
  <c r="AD44" i="3" s="1"/>
  <c r="AH44" i="3" s="1"/>
  <c r="N40" i="3"/>
  <c r="AD40" i="3" s="1"/>
  <c r="AH40" i="3" s="1"/>
  <c r="N36" i="3"/>
  <c r="AD36" i="3" s="1"/>
  <c r="AH36" i="3" s="1"/>
  <c r="O117" i="3"/>
  <c r="Z117" i="3" s="1"/>
  <c r="O115" i="3"/>
  <c r="Z115" i="3" s="1"/>
  <c r="O113" i="3"/>
  <c r="Z113" i="3" s="1"/>
  <c r="O111" i="3"/>
  <c r="Z111" i="3" s="1"/>
  <c r="O109" i="3"/>
  <c r="Z109" i="3" s="1"/>
  <c r="O107" i="3"/>
  <c r="Z107" i="3" s="1"/>
  <c r="O105" i="3"/>
  <c r="Z105" i="3" s="1"/>
  <c r="O103" i="3"/>
  <c r="Z103" i="3" s="1"/>
  <c r="O101" i="3"/>
  <c r="Z101" i="3" s="1"/>
  <c r="O99" i="3"/>
  <c r="AE99" i="3" s="1"/>
  <c r="AI99" i="3" s="1"/>
  <c r="N77" i="3"/>
  <c r="AD77" i="3" s="1"/>
  <c r="AH77" i="3" s="1"/>
  <c r="N48" i="3"/>
  <c r="AD48" i="3" s="1"/>
  <c r="AH48" i="3" s="1"/>
  <c r="N27" i="3"/>
  <c r="AD27" i="3" s="1"/>
  <c r="AH27" i="3" s="1"/>
  <c r="O25" i="3"/>
  <c r="Z25" i="3" s="1"/>
  <c r="P114" i="3"/>
  <c r="AF114" i="3" s="1"/>
  <c r="AJ114" i="3" s="1"/>
  <c r="P112" i="3"/>
  <c r="AF112" i="3" s="1"/>
  <c r="AJ112" i="3" s="1"/>
  <c r="P110" i="3"/>
  <c r="AF110" i="3" s="1"/>
  <c r="AJ110" i="3" s="1"/>
  <c r="P108" i="3"/>
  <c r="AF108" i="3" s="1"/>
  <c r="AJ108" i="3" s="1"/>
  <c r="P106" i="3"/>
  <c r="AF106" i="3" s="1"/>
  <c r="AJ106" i="3" s="1"/>
  <c r="P104" i="3"/>
  <c r="AF104" i="3" s="1"/>
  <c r="AJ104" i="3" s="1"/>
  <c r="P102" i="3"/>
  <c r="AF102" i="3" s="1"/>
  <c r="AJ102" i="3" s="1"/>
  <c r="P100" i="3"/>
  <c r="AF100" i="3" s="1"/>
  <c r="AJ100" i="3" s="1"/>
  <c r="P97" i="3"/>
  <c r="AF97" i="3" s="1"/>
  <c r="AJ97" i="3" s="1"/>
  <c r="N81" i="3"/>
  <c r="AD81" i="3" s="1"/>
  <c r="AH81" i="3" s="1"/>
  <c r="N80" i="3"/>
  <c r="AD80" i="3" s="1"/>
  <c r="AH80" i="3" s="1"/>
  <c r="N74" i="3"/>
  <c r="AD74" i="3" s="1"/>
  <c r="AH74" i="3" s="1"/>
  <c r="P73" i="3"/>
  <c r="AF73" i="3" s="1"/>
  <c r="AJ73" i="3" s="1"/>
  <c r="P51" i="3"/>
  <c r="AF51" i="3" s="1"/>
  <c r="AJ51" i="3" s="1"/>
  <c r="AE379" i="3"/>
  <c r="AI379" i="3" s="1"/>
  <c r="Z379" i="3"/>
  <c r="P373" i="3"/>
  <c r="AF373" i="3" s="1"/>
  <c r="AJ373" i="3" s="1"/>
  <c r="N373" i="3"/>
  <c r="AD373" i="3" s="1"/>
  <c r="AH373" i="3" s="1"/>
  <c r="P371" i="3"/>
  <c r="AF371" i="3" s="1"/>
  <c r="AJ371" i="3" s="1"/>
  <c r="N371" i="3"/>
  <c r="AD371" i="3" s="1"/>
  <c r="AH371" i="3" s="1"/>
  <c r="O371" i="3"/>
  <c r="P363" i="3"/>
  <c r="AF363" i="3" s="1"/>
  <c r="AJ363" i="3" s="1"/>
  <c r="N363" i="3"/>
  <c r="AD363" i="3" s="1"/>
  <c r="AH363" i="3" s="1"/>
  <c r="O363" i="3"/>
  <c r="P382" i="3"/>
  <c r="AF382" i="3" s="1"/>
  <c r="AJ382" i="3" s="1"/>
  <c r="N382" i="3"/>
  <c r="AD382" i="3" s="1"/>
  <c r="AH382" i="3" s="1"/>
  <c r="P380" i="3"/>
  <c r="AF380" i="3" s="1"/>
  <c r="AJ380" i="3" s="1"/>
  <c r="N380" i="3"/>
  <c r="AD380" i="3" s="1"/>
  <c r="AH380" i="3" s="1"/>
  <c r="P365" i="3"/>
  <c r="AF365" i="3" s="1"/>
  <c r="AJ365" i="3" s="1"/>
  <c r="N365" i="3"/>
  <c r="AD365" i="3" s="1"/>
  <c r="AH365" i="3" s="1"/>
  <c r="O365" i="3"/>
  <c r="P378" i="3"/>
  <c r="AF378" i="3" s="1"/>
  <c r="AJ378" i="3" s="1"/>
  <c r="N378" i="3"/>
  <c r="AD378" i="3" s="1"/>
  <c r="AH378" i="3" s="1"/>
  <c r="P376" i="3"/>
  <c r="AF376" i="3" s="1"/>
  <c r="AJ376" i="3" s="1"/>
  <c r="N376" i="3"/>
  <c r="AD376" i="3" s="1"/>
  <c r="AH376" i="3" s="1"/>
  <c r="P374" i="3"/>
  <c r="AF374" i="3" s="1"/>
  <c r="AJ374" i="3" s="1"/>
  <c r="N374" i="3"/>
  <c r="AD374" i="3" s="1"/>
  <c r="AH374" i="3" s="1"/>
  <c r="P372" i="3"/>
  <c r="AF372" i="3" s="1"/>
  <c r="AJ372" i="3" s="1"/>
  <c r="N372" i="3"/>
  <c r="AD372" i="3" s="1"/>
  <c r="AH372" i="3" s="1"/>
  <c r="P367" i="3"/>
  <c r="AF367" i="3" s="1"/>
  <c r="AJ367" i="3" s="1"/>
  <c r="N367" i="3"/>
  <c r="AD367" i="3" s="1"/>
  <c r="AH367" i="3" s="1"/>
  <c r="O367" i="3"/>
  <c r="O382" i="3"/>
  <c r="P381" i="3"/>
  <c r="AF381" i="3" s="1"/>
  <c r="AJ381" i="3" s="1"/>
  <c r="N381" i="3"/>
  <c r="AD381" i="3" s="1"/>
  <c r="AH381" i="3" s="1"/>
  <c r="O380" i="3"/>
  <c r="P379" i="3"/>
  <c r="AF379" i="3" s="1"/>
  <c r="AJ379" i="3" s="1"/>
  <c r="N379" i="3"/>
  <c r="AD379" i="3" s="1"/>
  <c r="AH379" i="3" s="1"/>
  <c r="O378" i="3"/>
  <c r="P377" i="3"/>
  <c r="AF377" i="3" s="1"/>
  <c r="AJ377" i="3" s="1"/>
  <c r="N377" i="3"/>
  <c r="AD377" i="3" s="1"/>
  <c r="AH377" i="3" s="1"/>
  <c r="O376" i="3"/>
  <c r="P375" i="3"/>
  <c r="AF375" i="3" s="1"/>
  <c r="AJ375" i="3" s="1"/>
  <c r="N375" i="3"/>
  <c r="AD375" i="3" s="1"/>
  <c r="AH375" i="3" s="1"/>
  <c r="O374" i="3"/>
  <c r="P369" i="3"/>
  <c r="AF369" i="3" s="1"/>
  <c r="AJ369" i="3" s="1"/>
  <c r="N369" i="3"/>
  <c r="AD369" i="3" s="1"/>
  <c r="AH369" i="3" s="1"/>
  <c r="O369" i="3"/>
  <c r="P361" i="3"/>
  <c r="AF361" i="3" s="1"/>
  <c r="AJ361" i="3" s="1"/>
  <c r="N361" i="3"/>
  <c r="AD361" i="3" s="1"/>
  <c r="AH361" i="3" s="1"/>
  <c r="P359" i="3"/>
  <c r="AF359" i="3" s="1"/>
  <c r="AJ359" i="3" s="1"/>
  <c r="N359" i="3"/>
  <c r="AD359" i="3" s="1"/>
  <c r="AH359" i="3" s="1"/>
  <c r="P357" i="3"/>
  <c r="AF357" i="3" s="1"/>
  <c r="AJ357" i="3" s="1"/>
  <c r="N357" i="3"/>
  <c r="AD357" i="3" s="1"/>
  <c r="AH357" i="3" s="1"/>
  <c r="P355" i="3"/>
  <c r="AF355" i="3" s="1"/>
  <c r="AJ355" i="3" s="1"/>
  <c r="N355" i="3"/>
  <c r="AD355" i="3" s="1"/>
  <c r="AH355" i="3" s="1"/>
  <c r="P345" i="3"/>
  <c r="AF345" i="3" s="1"/>
  <c r="AJ345" i="3" s="1"/>
  <c r="N345" i="3"/>
  <c r="AD345" i="3" s="1"/>
  <c r="AH345" i="3" s="1"/>
  <c r="P343" i="3"/>
  <c r="AF343" i="3" s="1"/>
  <c r="AJ343" i="3" s="1"/>
  <c r="N343" i="3"/>
  <c r="AD343" i="3" s="1"/>
  <c r="AH343" i="3" s="1"/>
  <c r="AE304" i="3"/>
  <c r="AI304" i="3" s="1"/>
  <c r="P370" i="3"/>
  <c r="AF370" i="3" s="1"/>
  <c r="AJ370" i="3" s="1"/>
  <c r="N370" i="3"/>
  <c r="AD370" i="3" s="1"/>
  <c r="AH370" i="3" s="1"/>
  <c r="P362" i="3"/>
  <c r="AF362" i="3" s="1"/>
  <c r="AJ362" i="3" s="1"/>
  <c r="N362" i="3"/>
  <c r="AD362" i="3" s="1"/>
  <c r="AH362" i="3" s="1"/>
  <c r="P360" i="3"/>
  <c r="AF360" i="3" s="1"/>
  <c r="AJ360" i="3" s="1"/>
  <c r="N360" i="3"/>
  <c r="AD360" i="3" s="1"/>
  <c r="AH360" i="3" s="1"/>
  <c r="O357" i="3"/>
  <c r="P356" i="3"/>
  <c r="AF356" i="3" s="1"/>
  <c r="AJ356" i="3" s="1"/>
  <c r="N356" i="3"/>
  <c r="AD356" i="3" s="1"/>
  <c r="AH356" i="3" s="1"/>
  <c r="P354" i="3"/>
  <c r="AF354" i="3" s="1"/>
  <c r="AJ354" i="3" s="1"/>
  <c r="N354" i="3"/>
  <c r="AD354" i="3" s="1"/>
  <c r="AH354" i="3" s="1"/>
  <c r="P348" i="3"/>
  <c r="AF348" i="3" s="1"/>
  <c r="AJ348" i="3" s="1"/>
  <c r="N348" i="3"/>
  <c r="AD348" i="3" s="1"/>
  <c r="AH348" i="3" s="1"/>
  <c r="O345" i="3"/>
  <c r="P344" i="3"/>
  <c r="AF344" i="3" s="1"/>
  <c r="AJ344" i="3" s="1"/>
  <c r="N344" i="3"/>
  <c r="AD344" i="3" s="1"/>
  <c r="AH344" i="3" s="1"/>
  <c r="P336" i="3"/>
  <c r="AF336" i="3" s="1"/>
  <c r="AJ336" i="3" s="1"/>
  <c r="N336" i="3"/>
  <c r="AD336" i="3" s="1"/>
  <c r="AH336" i="3" s="1"/>
  <c r="P332" i="3"/>
  <c r="AF332" i="3" s="1"/>
  <c r="AJ332" i="3" s="1"/>
  <c r="N332" i="3"/>
  <c r="AD332" i="3" s="1"/>
  <c r="AH332" i="3" s="1"/>
  <c r="P330" i="3"/>
  <c r="AF330" i="3" s="1"/>
  <c r="AJ330" i="3" s="1"/>
  <c r="N330" i="3"/>
  <c r="AD330" i="3" s="1"/>
  <c r="AH330" i="3" s="1"/>
  <c r="P328" i="3"/>
  <c r="AF328" i="3" s="1"/>
  <c r="AJ328" i="3" s="1"/>
  <c r="N328" i="3"/>
  <c r="AD328" i="3" s="1"/>
  <c r="AH328" i="3" s="1"/>
  <c r="P326" i="3"/>
  <c r="AF326" i="3" s="1"/>
  <c r="AJ326" i="3" s="1"/>
  <c r="N326" i="3"/>
  <c r="AD326" i="3" s="1"/>
  <c r="AH326" i="3" s="1"/>
  <c r="P324" i="3"/>
  <c r="AF324" i="3" s="1"/>
  <c r="AJ324" i="3" s="1"/>
  <c r="N324" i="3"/>
  <c r="AD324" i="3" s="1"/>
  <c r="AH324" i="3" s="1"/>
  <c r="P322" i="3"/>
  <c r="AF322" i="3" s="1"/>
  <c r="AJ322" i="3" s="1"/>
  <c r="N322" i="3"/>
  <c r="AD322" i="3" s="1"/>
  <c r="AH322" i="3" s="1"/>
  <c r="P320" i="3"/>
  <c r="AF320" i="3" s="1"/>
  <c r="AJ320" i="3" s="1"/>
  <c r="N320" i="3"/>
  <c r="AD320" i="3" s="1"/>
  <c r="AH320" i="3" s="1"/>
  <c r="P318" i="3"/>
  <c r="AF318" i="3" s="1"/>
  <c r="AJ318" i="3" s="1"/>
  <c r="N318" i="3"/>
  <c r="AD318" i="3" s="1"/>
  <c r="AH318" i="3" s="1"/>
  <c r="P316" i="3"/>
  <c r="AF316" i="3" s="1"/>
  <c r="AJ316" i="3" s="1"/>
  <c r="N316" i="3"/>
  <c r="AD316" i="3" s="1"/>
  <c r="AH316" i="3" s="1"/>
  <c r="P314" i="3"/>
  <c r="AF314" i="3" s="1"/>
  <c r="AJ314" i="3" s="1"/>
  <c r="N314" i="3"/>
  <c r="AD314" i="3" s="1"/>
  <c r="AH314" i="3" s="1"/>
  <c r="P312" i="3"/>
  <c r="AF312" i="3" s="1"/>
  <c r="AJ312" i="3" s="1"/>
  <c r="N312" i="3"/>
  <c r="AD312" i="3" s="1"/>
  <c r="AH312" i="3" s="1"/>
  <c r="P310" i="3"/>
  <c r="AF310" i="3" s="1"/>
  <c r="AJ310" i="3" s="1"/>
  <c r="N310" i="3"/>
  <c r="AD310" i="3" s="1"/>
  <c r="AH310" i="3" s="1"/>
  <c r="P308" i="3"/>
  <c r="AF308" i="3" s="1"/>
  <c r="AJ308" i="3" s="1"/>
  <c r="N308" i="3"/>
  <c r="AD308" i="3" s="1"/>
  <c r="AH308" i="3" s="1"/>
  <c r="P306" i="3"/>
  <c r="AF306" i="3" s="1"/>
  <c r="AJ306" i="3" s="1"/>
  <c r="N306" i="3"/>
  <c r="AD306" i="3" s="1"/>
  <c r="AH306" i="3" s="1"/>
  <c r="P304" i="3"/>
  <c r="AF304" i="3" s="1"/>
  <c r="AJ304" i="3" s="1"/>
  <c r="N304" i="3"/>
  <c r="AD304" i="3" s="1"/>
  <c r="AH304" i="3" s="1"/>
  <c r="P302" i="3"/>
  <c r="AF302" i="3" s="1"/>
  <c r="AJ302" i="3" s="1"/>
  <c r="N302" i="3"/>
  <c r="AD302" i="3" s="1"/>
  <c r="AH302" i="3" s="1"/>
  <c r="P300" i="3"/>
  <c r="AF300" i="3" s="1"/>
  <c r="AJ300" i="3" s="1"/>
  <c r="N300" i="3"/>
  <c r="AD300" i="3" s="1"/>
  <c r="AH300" i="3" s="1"/>
  <c r="P368" i="3"/>
  <c r="AF368" i="3" s="1"/>
  <c r="AJ368" i="3" s="1"/>
  <c r="N368" i="3"/>
  <c r="AD368" i="3" s="1"/>
  <c r="AH368" i="3" s="1"/>
  <c r="S368" i="3" s="1"/>
  <c r="U139" i="1" s="1"/>
  <c r="AC139" i="1" s="1"/>
  <c r="P366" i="3"/>
  <c r="AF366" i="3" s="1"/>
  <c r="AJ366" i="3" s="1"/>
  <c r="N366" i="3"/>
  <c r="AD366" i="3" s="1"/>
  <c r="AH366" i="3" s="1"/>
  <c r="P364" i="3"/>
  <c r="AF364" i="3" s="1"/>
  <c r="AJ364" i="3" s="1"/>
  <c r="N364" i="3"/>
  <c r="AD364" i="3" s="1"/>
  <c r="AH364" i="3" s="1"/>
  <c r="O361" i="3"/>
  <c r="O359" i="3"/>
  <c r="P358" i="3"/>
  <c r="AF358" i="3" s="1"/>
  <c r="AJ358" i="3" s="1"/>
  <c r="N358" i="3"/>
  <c r="AD358" i="3" s="1"/>
  <c r="AH358" i="3" s="1"/>
  <c r="O355" i="3"/>
  <c r="P352" i="3"/>
  <c r="AF352" i="3" s="1"/>
  <c r="AJ352" i="3" s="1"/>
  <c r="N352" i="3"/>
  <c r="AD352" i="3" s="1"/>
  <c r="AH352" i="3" s="1"/>
  <c r="P350" i="3"/>
  <c r="AF350" i="3" s="1"/>
  <c r="AJ350" i="3" s="1"/>
  <c r="N350" i="3"/>
  <c r="AD350" i="3" s="1"/>
  <c r="AH350" i="3" s="1"/>
  <c r="P346" i="3"/>
  <c r="AF346" i="3" s="1"/>
  <c r="AJ346" i="3" s="1"/>
  <c r="N346" i="3"/>
  <c r="AD346" i="3" s="1"/>
  <c r="AH346" i="3" s="1"/>
  <c r="O343" i="3"/>
  <c r="P342" i="3"/>
  <c r="AF342" i="3" s="1"/>
  <c r="AJ342" i="3" s="1"/>
  <c r="N342" i="3"/>
  <c r="AD342" i="3" s="1"/>
  <c r="AH342" i="3" s="1"/>
  <c r="P340" i="3"/>
  <c r="AF340" i="3" s="1"/>
  <c r="AJ340" i="3" s="1"/>
  <c r="N340" i="3"/>
  <c r="AD340" i="3" s="1"/>
  <c r="AH340" i="3" s="1"/>
  <c r="P338" i="3"/>
  <c r="AF338" i="3" s="1"/>
  <c r="AJ338" i="3" s="1"/>
  <c r="N338" i="3"/>
  <c r="AD338" i="3" s="1"/>
  <c r="AH338" i="3" s="1"/>
  <c r="P334" i="3"/>
  <c r="AF334" i="3" s="1"/>
  <c r="AJ334" i="3" s="1"/>
  <c r="N334" i="3"/>
  <c r="AD334" i="3" s="1"/>
  <c r="AH334" i="3" s="1"/>
  <c r="P353" i="3"/>
  <c r="AF353" i="3" s="1"/>
  <c r="AJ353" i="3" s="1"/>
  <c r="N353" i="3"/>
  <c r="AD353" i="3" s="1"/>
  <c r="AH353" i="3" s="1"/>
  <c r="P351" i="3"/>
  <c r="AF351" i="3" s="1"/>
  <c r="AJ351" i="3" s="1"/>
  <c r="N351" i="3"/>
  <c r="AD351" i="3" s="1"/>
  <c r="AH351" i="3" s="1"/>
  <c r="P349" i="3"/>
  <c r="AF349" i="3" s="1"/>
  <c r="AJ349" i="3" s="1"/>
  <c r="N349" i="3"/>
  <c r="AD349" i="3" s="1"/>
  <c r="AH349" i="3" s="1"/>
  <c r="P347" i="3"/>
  <c r="AF347" i="3" s="1"/>
  <c r="AJ347" i="3" s="1"/>
  <c r="N347" i="3"/>
  <c r="AD347" i="3" s="1"/>
  <c r="AH347" i="3" s="1"/>
  <c r="P341" i="3"/>
  <c r="AF341" i="3" s="1"/>
  <c r="AJ341" i="3" s="1"/>
  <c r="N341" i="3"/>
  <c r="AD341" i="3" s="1"/>
  <c r="AH341" i="3" s="1"/>
  <c r="P339" i="3"/>
  <c r="AF339" i="3" s="1"/>
  <c r="AJ339" i="3" s="1"/>
  <c r="N339" i="3"/>
  <c r="AD339" i="3" s="1"/>
  <c r="AH339" i="3" s="1"/>
  <c r="P337" i="3"/>
  <c r="AF337" i="3" s="1"/>
  <c r="AJ337" i="3" s="1"/>
  <c r="N337" i="3"/>
  <c r="AD337" i="3" s="1"/>
  <c r="AH337" i="3" s="1"/>
  <c r="P335" i="3"/>
  <c r="AF335" i="3" s="1"/>
  <c r="AJ335" i="3" s="1"/>
  <c r="N335" i="3"/>
  <c r="AD335" i="3" s="1"/>
  <c r="AH335" i="3" s="1"/>
  <c r="P333" i="3"/>
  <c r="AF333" i="3" s="1"/>
  <c r="AJ333" i="3" s="1"/>
  <c r="N333" i="3"/>
  <c r="AD333" i="3" s="1"/>
  <c r="AH333" i="3" s="1"/>
  <c r="P331" i="3"/>
  <c r="AF331" i="3" s="1"/>
  <c r="AJ331" i="3" s="1"/>
  <c r="N331" i="3"/>
  <c r="AD331" i="3" s="1"/>
  <c r="AH331" i="3" s="1"/>
  <c r="P329" i="3"/>
  <c r="AF329" i="3" s="1"/>
  <c r="AJ329" i="3" s="1"/>
  <c r="N329" i="3"/>
  <c r="AD329" i="3" s="1"/>
  <c r="AH329" i="3" s="1"/>
  <c r="P327" i="3"/>
  <c r="AF327" i="3" s="1"/>
  <c r="AJ327" i="3" s="1"/>
  <c r="N327" i="3"/>
  <c r="AD327" i="3" s="1"/>
  <c r="AH327" i="3" s="1"/>
  <c r="P325" i="3"/>
  <c r="AF325" i="3" s="1"/>
  <c r="AJ325" i="3" s="1"/>
  <c r="N325" i="3"/>
  <c r="AD325" i="3" s="1"/>
  <c r="AH325" i="3" s="1"/>
  <c r="P323" i="3"/>
  <c r="AF323" i="3" s="1"/>
  <c r="AJ323" i="3" s="1"/>
  <c r="N323" i="3"/>
  <c r="AD323" i="3" s="1"/>
  <c r="AH323" i="3" s="1"/>
  <c r="P321" i="3"/>
  <c r="AF321" i="3" s="1"/>
  <c r="AJ321" i="3" s="1"/>
  <c r="N321" i="3"/>
  <c r="AD321" i="3" s="1"/>
  <c r="AH321" i="3" s="1"/>
  <c r="P319" i="3"/>
  <c r="AF319" i="3" s="1"/>
  <c r="AJ319" i="3" s="1"/>
  <c r="N319" i="3"/>
  <c r="AD319" i="3" s="1"/>
  <c r="AH319" i="3" s="1"/>
  <c r="P317" i="3"/>
  <c r="AF317" i="3" s="1"/>
  <c r="AJ317" i="3" s="1"/>
  <c r="N317" i="3"/>
  <c r="AD317" i="3" s="1"/>
  <c r="AH317" i="3" s="1"/>
  <c r="P315" i="3"/>
  <c r="AF315" i="3" s="1"/>
  <c r="AJ315" i="3" s="1"/>
  <c r="N315" i="3"/>
  <c r="AD315" i="3" s="1"/>
  <c r="AH315" i="3" s="1"/>
  <c r="P313" i="3"/>
  <c r="AF313" i="3" s="1"/>
  <c r="AJ313" i="3" s="1"/>
  <c r="N313" i="3"/>
  <c r="AD313" i="3" s="1"/>
  <c r="AH313" i="3" s="1"/>
  <c r="P311" i="3"/>
  <c r="AF311" i="3" s="1"/>
  <c r="AJ311" i="3" s="1"/>
  <c r="N311" i="3"/>
  <c r="AD311" i="3" s="1"/>
  <c r="AH311" i="3" s="1"/>
  <c r="P309" i="3"/>
  <c r="AF309" i="3" s="1"/>
  <c r="AJ309" i="3" s="1"/>
  <c r="N309" i="3"/>
  <c r="AD309" i="3" s="1"/>
  <c r="AH309" i="3" s="1"/>
  <c r="P307" i="3"/>
  <c r="AF307" i="3" s="1"/>
  <c r="AJ307" i="3" s="1"/>
  <c r="N307" i="3"/>
  <c r="AD307" i="3" s="1"/>
  <c r="AH307" i="3" s="1"/>
  <c r="P305" i="3"/>
  <c r="AF305" i="3" s="1"/>
  <c r="AJ305" i="3" s="1"/>
  <c r="N305" i="3"/>
  <c r="AD305" i="3" s="1"/>
  <c r="AH305" i="3" s="1"/>
  <c r="P303" i="3"/>
  <c r="AF303" i="3" s="1"/>
  <c r="AJ303" i="3" s="1"/>
  <c r="N303" i="3"/>
  <c r="AD303" i="3" s="1"/>
  <c r="AH303" i="3" s="1"/>
  <c r="P301" i="3"/>
  <c r="AF301" i="3" s="1"/>
  <c r="AJ301" i="3" s="1"/>
  <c r="N301" i="3"/>
  <c r="AD301" i="3" s="1"/>
  <c r="AH301" i="3" s="1"/>
  <c r="AE222" i="3"/>
  <c r="AI222" i="3" s="1"/>
  <c r="Z204" i="3"/>
  <c r="P203" i="3"/>
  <c r="AF203" i="3" s="1"/>
  <c r="AJ203" i="3" s="1"/>
  <c r="N203" i="3"/>
  <c r="AD203" i="3" s="1"/>
  <c r="AH203" i="3" s="1"/>
  <c r="O203" i="3"/>
  <c r="P195" i="3"/>
  <c r="AF195" i="3" s="1"/>
  <c r="AJ195" i="3" s="1"/>
  <c r="N195" i="3"/>
  <c r="AD195" i="3" s="1"/>
  <c r="AH195" i="3" s="1"/>
  <c r="O195" i="3"/>
  <c r="P177" i="3"/>
  <c r="AF177" i="3" s="1"/>
  <c r="AJ177" i="3" s="1"/>
  <c r="N177" i="3"/>
  <c r="AD177" i="3" s="1"/>
  <c r="AH177" i="3" s="1"/>
  <c r="O177" i="3"/>
  <c r="P149" i="3"/>
  <c r="AF149" i="3" s="1"/>
  <c r="AJ149" i="3" s="1"/>
  <c r="N149" i="3"/>
  <c r="AD149" i="3" s="1"/>
  <c r="AH149" i="3" s="1"/>
  <c r="O149" i="3"/>
  <c r="P133" i="3"/>
  <c r="AF133" i="3" s="1"/>
  <c r="AJ133" i="3" s="1"/>
  <c r="N133" i="3"/>
  <c r="AD133" i="3" s="1"/>
  <c r="AH133" i="3" s="1"/>
  <c r="O133" i="3"/>
  <c r="P6" i="3"/>
  <c r="AF6" i="3" s="1"/>
  <c r="AJ6" i="3" s="1"/>
  <c r="N6" i="3"/>
  <c r="AD6" i="3" s="1"/>
  <c r="AH6" i="3" s="1"/>
  <c r="O6" i="3"/>
  <c r="N298" i="3"/>
  <c r="AD298" i="3" s="1"/>
  <c r="AH298" i="3" s="1"/>
  <c r="P298" i="3"/>
  <c r="AF298" i="3" s="1"/>
  <c r="AJ298" i="3" s="1"/>
  <c r="N296" i="3"/>
  <c r="AD296" i="3" s="1"/>
  <c r="AH296" i="3" s="1"/>
  <c r="P296" i="3"/>
  <c r="AF296" i="3" s="1"/>
  <c r="AJ296" i="3" s="1"/>
  <c r="N294" i="3"/>
  <c r="AD294" i="3" s="1"/>
  <c r="AH294" i="3" s="1"/>
  <c r="P294" i="3"/>
  <c r="AF294" i="3" s="1"/>
  <c r="AJ294" i="3" s="1"/>
  <c r="N292" i="3"/>
  <c r="AD292" i="3" s="1"/>
  <c r="AH292" i="3" s="1"/>
  <c r="P292" i="3"/>
  <c r="AF292" i="3" s="1"/>
  <c r="AJ292" i="3" s="1"/>
  <c r="N290" i="3"/>
  <c r="AD290" i="3" s="1"/>
  <c r="AH290" i="3" s="1"/>
  <c r="P290" i="3"/>
  <c r="AF290" i="3" s="1"/>
  <c r="AJ290" i="3" s="1"/>
  <c r="N288" i="3"/>
  <c r="AD288" i="3" s="1"/>
  <c r="AH288" i="3" s="1"/>
  <c r="P288" i="3"/>
  <c r="AF288" i="3" s="1"/>
  <c r="AJ288" i="3" s="1"/>
  <c r="N286" i="3"/>
  <c r="AD286" i="3" s="1"/>
  <c r="AH286" i="3" s="1"/>
  <c r="P286" i="3"/>
  <c r="AF286" i="3" s="1"/>
  <c r="AJ286" i="3" s="1"/>
  <c r="N284" i="3"/>
  <c r="AD284" i="3" s="1"/>
  <c r="AH284" i="3" s="1"/>
  <c r="P284" i="3"/>
  <c r="AF284" i="3" s="1"/>
  <c r="AJ284" i="3" s="1"/>
  <c r="N282" i="3"/>
  <c r="AD282" i="3" s="1"/>
  <c r="AH282" i="3" s="1"/>
  <c r="P282" i="3"/>
  <c r="AF282" i="3" s="1"/>
  <c r="AJ282" i="3" s="1"/>
  <c r="N280" i="3"/>
  <c r="AD280" i="3" s="1"/>
  <c r="AH280" i="3" s="1"/>
  <c r="P280" i="3"/>
  <c r="AF280" i="3" s="1"/>
  <c r="AJ280" i="3" s="1"/>
  <c r="O278" i="3"/>
  <c r="N276" i="3"/>
  <c r="AD276" i="3" s="1"/>
  <c r="AH276" i="3" s="1"/>
  <c r="O274" i="3"/>
  <c r="N272" i="3"/>
  <c r="AD272" i="3" s="1"/>
  <c r="AH272" i="3" s="1"/>
  <c r="O270" i="3"/>
  <c r="N268" i="3"/>
  <c r="AD268" i="3" s="1"/>
  <c r="AH268" i="3" s="1"/>
  <c r="O266" i="3"/>
  <c r="N264" i="3"/>
  <c r="AD264" i="3" s="1"/>
  <c r="AH264" i="3" s="1"/>
  <c r="O262" i="3"/>
  <c r="N260" i="3"/>
  <c r="AD260" i="3" s="1"/>
  <c r="AH260" i="3" s="1"/>
  <c r="O258" i="3"/>
  <c r="N256" i="3"/>
  <c r="AD256" i="3" s="1"/>
  <c r="AH256" i="3" s="1"/>
  <c r="O254" i="3"/>
  <c r="N252" i="3"/>
  <c r="AD252" i="3" s="1"/>
  <c r="AH252" i="3" s="1"/>
  <c r="O250" i="3"/>
  <c r="N248" i="3"/>
  <c r="AD248" i="3" s="1"/>
  <c r="AH248" i="3" s="1"/>
  <c r="O246" i="3"/>
  <c r="N244" i="3"/>
  <c r="AD244" i="3" s="1"/>
  <c r="AH244" i="3" s="1"/>
  <c r="O242" i="3"/>
  <c r="N240" i="3"/>
  <c r="AD240" i="3" s="1"/>
  <c r="AH240" i="3" s="1"/>
  <c r="O238" i="3"/>
  <c r="N236" i="3"/>
  <c r="AD236" i="3" s="1"/>
  <c r="AH236" i="3" s="1"/>
  <c r="P201" i="3"/>
  <c r="AF201" i="3" s="1"/>
  <c r="AJ201" i="3" s="1"/>
  <c r="N201" i="3"/>
  <c r="AD201" i="3" s="1"/>
  <c r="AH201" i="3" s="1"/>
  <c r="O201" i="3"/>
  <c r="P193" i="3"/>
  <c r="AF193" i="3" s="1"/>
  <c r="AJ193" i="3" s="1"/>
  <c r="N193" i="3"/>
  <c r="AD193" i="3" s="1"/>
  <c r="AH193" i="3" s="1"/>
  <c r="O193" i="3"/>
  <c r="P169" i="3"/>
  <c r="AF169" i="3" s="1"/>
  <c r="AJ169" i="3" s="1"/>
  <c r="N169" i="3"/>
  <c r="AD169" i="3" s="1"/>
  <c r="AH169" i="3" s="1"/>
  <c r="O169" i="3"/>
  <c r="N279" i="3"/>
  <c r="AD279" i="3" s="1"/>
  <c r="AH279" i="3" s="1"/>
  <c r="N275" i="3"/>
  <c r="AD275" i="3" s="1"/>
  <c r="AH275" i="3" s="1"/>
  <c r="N271" i="3"/>
  <c r="AD271" i="3" s="1"/>
  <c r="AH271" i="3" s="1"/>
  <c r="N267" i="3"/>
  <c r="AD267" i="3" s="1"/>
  <c r="AH267" i="3" s="1"/>
  <c r="N263" i="3"/>
  <c r="AD263" i="3" s="1"/>
  <c r="AH263" i="3" s="1"/>
  <c r="N259" i="3"/>
  <c r="AD259" i="3" s="1"/>
  <c r="AH259" i="3" s="1"/>
  <c r="N255" i="3"/>
  <c r="AD255" i="3" s="1"/>
  <c r="AH255" i="3" s="1"/>
  <c r="N251" i="3"/>
  <c r="AD251" i="3" s="1"/>
  <c r="AH251" i="3" s="1"/>
  <c r="N247" i="3"/>
  <c r="AD247" i="3" s="1"/>
  <c r="AH247" i="3" s="1"/>
  <c r="N243" i="3"/>
  <c r="AD243" i="3" s="1"/>
  <c r="AH243" i="3" s="1"/>
  <c r="N239" i="3"/>
  <c r="AD239" i="3" s="1"/>
  <c r="AH239" i="3" s="1"/>
  <c r="N235" i="3"/>
  <c r="AD235" i="3" s="1"/>
  <c r="AH235" i="3" s="1"/>
  <c r="AE227" i="3"/>
  <c r="AI227" i="3" s="1"/>
  <c r="AE224" i="3"/>
  <c r="AI224" i="3" s="1"/>
  <c r="AE223" i="3"/>
  <c r="AI223" i="3" s="1"/>
  <c r="Z216" i="3"/>
  <c r="AE216" i="3"/>
  <c r="AI216" i="3" s="1"/>
  <c r="P199" i="3"/>
  <c r="AF199" i="3" s="1"/>
  <c r="AJ199" i="3" s="1"/>
  <c r="N199" i="3"/>
  <c r="AD199" i="3" s="1"/>
  <c r="AH199" i="3" s="1"/>
  <c r="O199" i="3"/>
  <c r="P191" i="3"/>
  <c r="AF191" i="3" s="1"/>
  <c r="AJ191" i="3" s="1"/>
  <c r="N191" i="3"/>
  <c r="AD191" i="3" s="1"/>
  <c r="AH191" i="3" s="1"/>
  <c r="O191" i="3"/>
  <c r="P161" i="3"/>
  <c r="AF161" i="3" s="1"/>
  <c r="AJ161" i="3" s="1"/>
  <c r="N161" i="3"/>
  <c r="AD161" i="3" s="1"/>
  <c r="AH161" i="3" s="1"/>
  <c r="O161" i="3"/>
  <c r="P157" i="3"/>
  <c r="AF157" i="3" s="1"/>
  <c r="AJ157" i="3" s="1"/>
  <c r="N157" i="3"/>
  <c r="AD157" i="3" s="1"/>
  <c r="AH157" i="3" s="1"/>
  <c r="O157" i="3"/>
  <c r="P141" i="3"/>
  <c r="AF141" i="3" s="1"/>
  <c r="AJ141" i="3" s="1"/>
  <c r="N141" i="3"/>
  <c r="AD141" i="3" s="1"/>
  <c r="AH141" i="3" s="1"/>
  <c r="O141" i="3"/>
  <c r="N299" i="3"/>
  <c r="AD299" i="3" s="1"/>
  <c r="AH299" i="3" s="1"/>
  <c r="P299" i="3"/>
  <c r="AF299" i="3" s="1"/>
  <c r="AJ299" i="3" s="1"/>
  <c r="O298" i="3"/>
  <c r="N297" i="3"/>
  <c r="AD297" i="3" s="1"/>
  <c r="AH297" i="3" s="1"/>
  <c r="P297" i="3"/>
  <c r="AF297" i="3" s="1"/>
  <c r="AJ297" i="3" s="1"/>
  <c r="O296" i="3"/>
  <c r="N295" i="3"/>
  <c r="AD295" i="3" s="1"/>
  <c r="AH295" i="3" s="1"/>
  <c r="P295" i="3"/>
  <c r="AF295" i="3" s="1"/>
  <c r="AJ295" i="3" s="1"/>
  <c r="O294" i="3"/>
  <c r="N293" i="3"/>
  <c r="AD293" i="3" s="1"/>
  <c r="AH293" i="3" s="1"/>
  <c r="P293" i="3"/>
  <c r="AF293" i="3" s="1"/>
  <c r="AJ293" i="3" s="1"/>
  <c r="O292" i="3"/>
  <c r="N291" i="3"/>
  <c r="AD291" i="3" s="1"/>
  <c r="AH291" i="3" s="1"/>
  <c r="P291" i="3"/>
  <c r="AF291" i="3" s="1"/>
  <c r="AJ291" i="3" s="1"/>
  <c r="O290" i="3"/>
  <c r="N289" i="3"/>
  <c r="AD289" i="3" s="1"/>
  <c r="AH289" i="3" s="1"/>
  <c r="P289" i="3"/>
  <c r="AF289" i="3" s="1"/>
  <c r="AJ289" i="3" s="1"/>
  <c r="O288" i="3"/>
  <c r="N287" i="3"/>
  <c r="AD287" i="3" s="1"/>
  <c r="AH287" i="3" s="1"/>
  <c r="P287" i="3"/>
  <c r="AF287" i="3" s="1"/>
  <c r="AJ287" i="3" s="1"/>
  <c r="O286" i="3"/>
  <c r="N285" i="3"/>
  <c r="AD285" i="3" s="1"/>
  <c r="AH285" i="3" s="1"/>
  <c r="P285" i="3"/>
  <c r="AF285" i="3" s="1"/>
  <c r="AJ285" i="3" s="1"/>
  <c r="O284" i="3"/>
  <c r="N283" i="3"/>
  <c r="AD283" i="3" s="1"/>
  <c r="AH283" i="3" s="1"/>
  <c r="P283" i="3"/>
  <c r="AF283" i="3" s="1"/>
  <c r="AJ283" i="3" s="1"/>
  <c r="O282" i="3"/>
  <c r="N281" i="3"/>
  <c r="AD281" i="3" s="1"/>
  <c r="AH281" i="3" s="1"/>
  <c r="P281" i="3"/>
  <c r="AF281" i="3" s="1"/>
  <c r="AJ281" i="3" s="1"/>
  <c r="O280" i="3"/>
  <c r="N278" i="3"/>
  <c r="AD278" i="3" s="1"/>
  <c r="AH278" i="3" s="1"/>
  <c r="O276" i="3"/>
  <c r="N274" i="3"/>
  <c r="AD274" i="3" s="1"/>
  <c r="AH274" i="3" s="1"/>
  <c r="O272" i="3"/>
  <c r="N270" i="3"/>
  <c r="AD270" i="3" s="1"/>
  <c r="AH270" i="3" s="1"/>
  <c r="O268" i="3"/>
  <c r="N266" i="3"/>
  <c r="AD266" i="3" s="1"/>
  <c r="AH266" i="3" s="1"/>
  <c r="O264" i="3"/>
  <c r="N262" i="3"/>
  <c r="AD262" i="3" s="1"/>
  <c r="AH262" i="3" s="1"/>
  <c r="O260" i="3"/>
  <c r="N258" i="3"/>
  <c r="AD258" i="3" s="1"/>
  <c r="AH258" i="3" s="1"/>
  <c r="O256" i="3"/>
  <c r="N254" i="3"/>
  <c r="AD254" i="3" s="1"/>
  <c r="AH254" i="3" s="1"/>
  <c r="O252" i="3"/>
  <c r="N250" i="3"/>
  <c r="AD250" i="3" s="1"/>
  <c r="AH250" i="3" s="1"/>
  <c r="O248" i="3"/>
  <c r="N246" i="3"/>
  <c r="AD246" i="3" s="1"/>
  <c r="AH246" i="3" s="1"/>
  <c r="O244" i="3"/>
  <c r="N242" i="3"/>
  <c r="AD242" i="3" s="1"/>
  <c r="AH242" i="3" s="1"/>
  <c r="O240" i="3"/>
  <c r="N238" i="3"/>
  <c r="AD238" i="3" s="1"/>
  <c r="AH238" i="3" s="1"/>
  <c r="O236" i="3"/>
  <c r="P205" i="3"/>
  <c r="AF205" i="3" s="1"/>
  <c r="AJ205" i="3" s="1"/>
  <c r="N205" i="3"/>
  <c r="AD205" i="3" s="1"/>
  <c r="AH205" i="3" s="1"/>
  <c r="O205" i="3"/>
  <c r="P197" i="3"/>
  <c r="AF197" i="3" s="1"/>
  <c r="AJ197" i="3" s="1"/>
  <c r="N197" i="3"/>
  <c r="AD197" i="3" s="1"/>
  <c r="AH197" i="3" s="1"/>
  <c r="O197" i="3"/>
  <c r="P189" i="3"/>
  <c r="AF189" i="3" s="1"/>
  <c r="AJ189" i="3" s="1"/>
  <c r="N189" i="3"/>
  <c r="AD189" i="3" s="1"/>
  <c r="AH189" i="3" s="1"/>
  <c r="O189" i="3"/>
  <c r="P185" i="3"/>
  <c r="AF185" i="3" s="1"/>
  <c r="AJ185" i="3" s="1"/>
  <c r="N185" i="3"/>
  <c r="AD185" i="3" s="1"/>
  <c r="AH185" i="3" s="1"/>
  <c r="O185" i="3"/>
  <c r="P279" i="3"/>
  <c r="AF279" i="3" s="1"/>
  <c r="AJ279" i="3" s="1"/>
  <c r="P278" i="3"/>
  <c r="AF278" i="3" s="1"/>
  <c r="AJ278" i="3" s="1"/>
  <c r="P277" i="3"/>
  <c r="AF277" i="3" s="1"/>
  <c r="AJ277" i="3" s="1"/>
  <c r="P276" i="3"/>
  <c r="AF276" i="3" s="1"/>
  <c r="AJ276" i="3" s="1"/>
  <c r="P275" i="3"/>
  <c r="AF275" i="3" s="1"/>
  <c r="AJ275" i="3" s="1"/>
  <c r="P274" i="3"/>
  <c r="AF274" i="3" s="1"/>
  <c r="AJ274" i="3" s="1"/>
  <c r="P273" i="3"/>
  <c r="AF273" i="3" s="1"/>
  <c r="AJ273" i="3" s="1"/>
  <c r="P272" i="3"/>
  <c r="AF272" i="3" s="1"/>
  <c r="AJ272" i="3" s="1"/>
  <c r="P271" i="3"/>
  <c r="AF271" i="3" s="1"/>
  <c r="AJ271" i="3" s="1"/>
  <c r="P270" i="3"/>
  <c r="AF270" i="3" s="1"/>
  <c r="AJ270" i="3" s="1"/>
  <c r="P269" i="3"/>
  <c r="AF269" i="3" s="1"/>
  <c r="AJ269" i="3" s="1"/>
  <c r="P268" i="3"/>
  <c r="AF268" i="3" s="1"/>
  <c r="AJ268" i="3" s="1"/>
  <c r="P267" i="3"/>
  <c r="AF267" i="3" s="1"/>
  <c r="AJ267" i="3" s="1"/>
  <c r="P266" i="3"/>
  <c r="AF266" i="3" s="1"/>
  <c r="AJ266" i="3" s="1"/>
  <c r="P265" i="3"/>
  <c r="AF265" i="3" s="1"/>
  <c r="AJ265" i="3" s="1"/>
  <c r="P264" i="3"/>
  <c r="AF264" i="3" s="1"/>
  <c r="AJ264" i="3" s="1"/>
  <c r="P263" i="3"/>
  <c r="AF263" i="3" s="1"/>
  <c r="AJ263" i="3" s="1"/>
  <c r="P262" i="3"/>
  <c r="AF262" i="3" s="1"/>
  <c r="AJ262" i="3" s="1"/>
  <c r="P261" i="3"/>
  <c r="AF261" i="3" s="1"/>
  <c r="AJ261" i="3" s="1"/>
  <c r="P260" i="3"/>
  <c r="AF260" i="3" s="1"/>
  <c r="AJ260" i="3" s="1"/>
  <c r="P259" i="3"/>
  <c r="AF259" i="3" s="1"/>
  <c r="AJ259" i="3" s="1"/>
  <c r="P258" i="3"/>
  <c r="AF258" i="3" s="1"/>
  <c r="AJ258" i="3" s="1"/>
  <c r="P257" i="3"/>
  <c r="AF257" i="3" s="1"/>
  <c r="AJ257" i="3" s="1"/>
  <c r="P256" i="3"/>
  <c r="AF256" i="3" s="1"/>
  <c r="AJ256" i="3" s="1"/>
  <c r="P255" i="3"/>
  <c r="AF255" i="3" s="1"/>
  <c r="AJ255" i="3" s="1"/>
  <c r="P254" i="3"/>
  <c r="AF254" i="3" s="1"/>
  <c r="AJ254" i="3" s="1"/>
  <c r="P253" i="3"/>
  <c r="AF253" i="3" s="1"/>
  <c r="AJ253" i="3" s="1"/>
  <c r="P252" i="3"/>
  <c r="AF252" i="3" s="1"/>
  <c r="AJ252" i="3" s="1"/>
  <c r="P251" i="3"/>
  <c r="AF251" i="3" s="1"/>
  <c r="AJ251" i="3" s="1"/>
  <c r="P250" i="3"/>
  <c r="AF250" i="3" s="1"/>
  <c r="AJ250" i="3" s="1"/>
  <c r="P249" i="3"/>
  <c r="AF249" i="3" s="1"/>
  <c r="AJ249" i="3" s="1"/>
  <c r="P248" i="3"/>
  <c r="AF248" i="3" s="1"/>
  <c r="AJ248" i="3" s="1"/>
  <c r="P247" i="3"/>
  <c r="AF247" i="3" s="1"/>
  <c r="AJ247" i="3" s="1"/>
  <c r="P246" i="3"/>
  <c r="AF246" i="3" s="1"/>
  <c r="AJ246" i="3" s="1"/>
  <c r="P245" i="3"/>
  <c r="AF245" i="3" s="1"/>
  <c r="AJ245" i="3" s="1"/>
  <c r="P244" i="3"/>
  <c r="AF244" i="3" s="1"/>
  <c r="AJ244" i="3" s="1"/>
  <c r="P243" i="3"/>
  <c r="AF243" i="3" s="1"/>
  <c r="AJ243" i="3" s="1"/>
  <c r="P242" i="3"/>
  <c r="AF242" i="3" s="1"/>
  <c r="AJ242" i="3" s="1"/>
  <c r="P241" i="3"/>
  <c r="AF241" i="3" s="1"/>
  <c r="AJ241" i="3" s="1"/>
  <c r="P240" i="3"/>
  <c r="AF240" i="3" s="1"/>
  <c r="AJ240" i="3" s="1"/>
  <c r="P239" i="3"/>
  <c r="AF239" i="3" s="1"/>
  <c r="AJ239" i="3" s="1"/>
  <c r="P238" i="3"/>
  <c r="AF238" i="3" s="1"/>
  <c r="AJ238" i="3" s="1"/>
  <c r="P237" i="3"/>
  <c r="AF237" i="3" s="1"/>
  <c r="AJ237" i="3" s="1"/>
  <c r="P236" i="3"/>
  <c r="AF236" i="3" s="1"/>
  <c r="AJ236" i="3" s="1"/>
  <c r="P235" i="3"/>
  <c r="AF235" i="3" s="1"/>
  <c r="AJ235" i="3" s="1"/>
  <c r="P234" i="3"/>
  <c r="AF234" i="3" s="1"/>
  <c r="AJ234" i="3" s="1"/>
  <c r="N234" i="3"/>
  <c r="AD234" i="3" s="1"/>
  <c r="AH234" i="3" s="1"/>
  <c r="P232" i="3"/>
  <c r="AF232" i="3" s="1"/>
  <c r="AJ232" i="3" s="1"/>
  <c r="N232" i="3"/>
  <c r="AD232" i="3" s="1"/>
  <c r="AH232" i="3" s="1"/>
  <c r="P228" i="3"/>
  <c r="AF228" i="3" s="1"/>
  <c r="AJ228" i="3" s="1"/>
  <c r="N228" i="3"/>
  <c r="AD228" i="3" s="1"/>
  <c r="AH228" i="3" s="1"/>
  <c r="P226" i="3"/>
  <c r="AF226" i="3" s="1"/>
  <c r="AJ226" i="3" s="1"/>
  <c r="N226" i="3"/>
  <c r="AD226" i="3" s="1"/>
  <c r="AH226" i="3" s="1"/>
  <c r="P224" i="3"/>
  <c r="AF224" i="3" s="1"/>
  <c r="AJ224" i="3" s="1"/>
  <c r="N224" i="3"/>
  <c r="AD224" i="3" s="1"/>
  <c r="AH224" i="3" s="1"/>
  <c r="P222" i="3"/>
  <c r="AF222" i="3" s="1"/>
  <c r="AJ222" i="3" s="1"/>
  <c r="N222" i="3"/>
  <c r="AD222" i="3" s="1"/>
  <c r="AH222" i="3" s="1"/>
  <c r="P220" i="3"/>
  <c r="AF220" i="3" s="1"/>
  <c r="AJ220" i="3" s="1"/>
  <c r="N220" i="3"/>
  <c r="AD220" i="3" s="1"/>
  <c r="AH220" i="3" s="1"/>
  <c r="P218" i="3"/>
  <c r="AF218" i="3" s="1"/>
  <c r="AJ218" i="3" s="1"/>
  <c r="N218" i="3"/>
  <c r="AD218" i="3" s="1"/>
  <c r="AH218" i="3" s="1"/>
  <c r="P216" i="3"/>
  <c r="AF216" i="3" s="1"/>
  <c r="AJ216" i="3" s="1"/>
  <c r="N216" i="3"/>
  <c r="AD216" i="3" s="1"/>
  <c r="AH216" i="3" s="1"/>
  <c r="P214" i="3"/>
  <c r="AF214" i="3" s="1"/>
  <c r="AJ214" i="3" s="1"/>
  <c r="N214" i="3"/>
  <c r="AD214" i="3" s="1"/>
  <c r="AH214" i="3" s="1"/>
  <c r="P212" i="3"/>
  <c r="AF212" i="3" s="1"/>
  <c r="AJ212" i="3" s="1"/>
  <c r="N212" i="3"/>
  <c r="AD212" i="3" s="1"/>
  <c r="AH212" i="3" s="1"/>
  <c r="P210" i="3"/>
  <c r="AF210" i="3" s="1"/>
  <c r="AJ210" i="3" s="1"/>
  <c r="N210" i="3"/>
  <c r="AD210" i="3" s="1"/>
  <c r="AH210" i="3" s="1"/>
  <c r="P208" i="3"/>
  <c r="AF208" i="3" s="1"/>
  <c r="AJ208" i="3" s="1"/>
  <c r="N208" i="3"/>
  <c r="AD208" i="3" s="1"/>
  <c r="AH208" i="3" s="1"/>
  <c r="P187" i="3"/>
  <c r="AF187" i="3" s="1"/>
  <c r="AJ187" i="3" s="1"/>
  <c r="N187" i="3"/>
  <c r="AD187" i="3" s="1"/>
  <c r="AH187" i="3" s="1"/>
  <c r="O187" i="3"/>
  <c r="P179" i="3"/>
  <c r="AF179" i="3" s="1"/>
  <c r="AJ179" i="3" s="1"/>
  <c r="N179" i="3"/>
  <c r="AD179" i="3" s="1"/>
  <c r="AH179" i="3" s="1"/>
  <c r="O179" i="3"/>
  <c r="P171" i="3"/>
  <c r="AF171" i="3" s="1"/>
  <c r="AJ171" i="3" s="1"/>
  <c r="N171" i="3"/>
  <c r="AD171" i="3" s="1"/>
  <c r="AH171" i="3" s="1"/>
  <c r="O171" i="3"/>
  <c r="P163" i="3"/>
  <c r="AF163" i="3" s="1"/>
  <c r="AJ163" i="3" s="1"/>
  <c r="N163" i="3"/>
  <c r="AD163" i="3" s="1"/>
  <c r="AH163" i="3" s="1"/>
  <c r="O163" i="3"/>
  <c r="P155" i="3"/>
  <c r="AF155" i="3" s="1"/>
  <c r="AJ155" i="3" s="1"/>
  <c r="N155" i="3"/>
  <c r="AD155" i="3" s="1"/>
  <c r="AH155" i="3" s="1"/>
  <c r="O155" i="3"/>
  <c r="P147" i="3"/>
  <c r="AF147" i="3" s="1"/>
  <c r="AJ147" i="3" s="1"/>
  <c r="N147" i="3"/>
  <c r="AD147" i="3" s="1"/>
  <c r="AH147" i="3" s="1"/>
  <c r="O147" i="3"/>
  <c r="P139" i="3"/>
  <c r="AF139" i="3" s="1"/>
  <c r="AJ139" i="3" s="1"/>
  <c r="N139" i="3"/>
  <c r="AD139" i="3" s="1"/>
  <c r="AH139" i="3" s="1"/>
  <c r="O139" i="3"/>
  <c r="P206" i="3"/>
  <c r="AF206" i="3" s="1"/>
  <c r="AJ206" i="3" s="1"/>
  <c r="N206" i="3"/>
  <c r="AD206" i="3" s="1"/>
  <c r="AH206" i="3" s="1"/>
  <c r="P204" i="3"/>
  <c r="AF204" i="3" s="1"/>
  <c r="AJ204" i="3" s="1"/>
  <c r="N204" i="3"/>
  <c r="AD204" i="3" s="1"/>
  <c r="AH204" i="3" s="1"/>
  <c r="P202" i="3"/>
  <c r="AF202" i="3" s="1"/>
  <c r="AJ202" i="3" s="1"/>
  <c r="N202" i="3"/>
  <c r="AD202" i="3" s="1"/>
  <c r="AH202" i="3" s="1"/>
  <c r="P200" i="3"/>
  <c r="AF200" i="3" s="1"/>
  <c r="AJ200" i="3" s="1"/>
  <c r="N200" i="3"/>
  <c r="AD200" i="3" s="1"/>
  <c r="AH200" i="3" s="1"/>
  <c r="P198" i="3"/>
  <c r="AF198" i="3" s="1"/>
  <c r="AJ198" i="3" s="1"/>
  <c r="N198" i="3"/>
  <c r="AD198" i="3" s="1"/>
  <c r="AH198" i="3" s="1"/>
  <c r="P196" i="3"/>
  <c r="AF196" i="3" s="1"/>
  <c r="AJ196" i="3" s="1"/>
  <c r="N196" i="3"/>
  <c r="AD196" i="3" s="1"/>
  <c r="AH196" i="3" s="1"/>
  <c r="P194" i="3"/>
  <c r="AF194" i="3" s="1"/>
  <c r="AJ194" i="3" s="1"/>
  <c r="N194" i="3"/>
  <c r="AD194" i="3" s="1"/>
  <c r="AH194" i="3" s="1"/>
  <c r="P192" i="3"/>
  <c r="AF192" i="3" s="1"/>
  <c r="AJ192" i="3" s="1"/>
  <c r="N192" i="3"/>
  <c r="AD192" i="3" s="1"/>
  <c r="AH192" i="3" s="1"/>
  <c r="P190" i="3"/>
  <c r="AF190" i="3" s="1"/>
  <c r="AJ190" i="3" s="1"/>
  <c r="N190" i="3"/>
  <c r="AD190" i="3" s="1"/>
  <c r="AH190" i="3" s="1"/>
  <c r="P181" i="3"/>
  <c r="AF181" i="3" s="1"/>
  <c r="AJ181" i="3" s="1"/>
  <c r="N181" i="3"/>
  <c r="AD181" i="3" s="1"/>
  <c r="AH181" i="3" s="1"/>
  <c r="O181" i="3"/>
  <c r="P173" i="3"/>
  <c r="AF173" i="3" s="1"/>
  <c r="AJ173" i="3" s="1"/>
  <c r="N173" i="3"/>
  <c r="AD173" i="3" s="1"/>
  <c r="AH173" i="3" s="1"/>
  <c r="O173" i="3"/>
  <c r="P165" i="3"/>
  <c r="AF165" i="3" s="1"/>
  <c r="AJ165" i="3" s="1"/>
  <c r="N165" i="3"/>
  <c r="AD165" i="3" s="1"/>
  <c r="AH165" i="3" s="1"/>
  <c r="O165" i="3"/>
  <c r="P153" i="3"/>
  <c r="AF153" i="3" s="1"/>
  <c r="AJ153" i="3" s="1"/>
  <c r="N153" i="3"/>
  <c r="AD153" i="3" s="1"/>
  <c r="AH153" i="3" s="1"/>
  <c r="O153" i="3"/>
  <c r="P145" i="3"/>
  <c r="AF145" i="3" s="1"/>
  <c r="AJ145" i="3" s="1"/>
  <c r="N145" i="3"/>
  <c r="AD145" i="3" s="1"/>
  <c r="AH145" i="3" s="1"/>
  <c r="O145" i="3"/>
  <c r="P137" i="3"/>
  <c r="AF137" i="3" s="1"/>
  <c r="AJ137" i="3" s="1"/>
  <c r="N137" i="3"/>
  <c r="AD137" i="3" s="1"/>
  <c r="AH137" i="3" s="1"/>
  <c r="O137" i="3"/>
  <c r="O128" i="3"/>
  <c r="P128" i="3"/>
  <c r="AF128" i="3" s="1"/>
  <c r="AJ128" i="3" s="1"/>
  <c r="P233" i="3"/>
  <c r="AF233" i="3" s="1"/>
  <c r="AJ233" i="3" s="1"/>
  <c r="N233" i="3"/>
  <c r="AD233" i="3" s="1"/>
  <c r="AH233" i="3" s="1"/>
  <c r="P231" i="3"/>
  <c r="AF231" i="3" s="1"/>
  <c r="AJ231" i="3" s="1"/>
  <c r="N231" i="3"/>
  <c r="AD231" i="3" s="1"/>
  <c r="AH231" i="3" s="1"/>
  <c r="P227" i="3"/>
  <c r="AF227" i="3" s="1"/>
  <c r="AJ227" i="3" s="1"/>
  <c r="N227" i="3"/>
  <c r="AD227" i="3" s="1"/>
  <c r="AH227" i="3" s="1"/>
  <c r="P225" i="3"/>
  <c r="AF225" i="3" s="1"/>
  <c r="AJ225" i="3" s="1"/>
  <c r="N225" i="3"/>
  <c r="AD225" i="3" s="1"/>
  <c r="AH225" i="3" s="1"/>
  <c r="P223" i="3"/>
  <c r="AF223" i="3" s="1"/>
  <c r="AJ223" i="3" s="1"/>
  <c r="N223" i="3"/>
  <c r="AD223" i="3" s="1"/>
  <c r="AH223" i="3" s="1"/>
  <c r="P221" i="3"/>
  <c r="AF221" i="3" s="1"/>
  <c r="AJ221" i="3" s="1"/>
  <c r="N221" i="3"/>
  <c r="AD221" i="3" s="1"/>
  <c r="AH221" i="3" s="1"/>
  <c r="P219" i="3"/>
  <c r="AF219" i="3" s="1"/>
  <c r="AJ219" i="3" s="1"/>
  <c r="N219" i="3"/>
  <c r="AD219" i="3" s="1"/>
  <c r="AH219" i="3" s="1"/>
  <c r="P217" i="3"/>
  <c r="AF217" i="3" s="1"/>
  <c r="AJ217" i="3" s="1"/>
  <c r="N217" i="3"/>
  <c r="AD217" i="3" s="1"/>
  <c r="AH217" i="3" s="1"/>
  <c r="P215" i="3"/>
  <c r="AF215" i="3" s="1"/>
  <c r="AJ215" i="3" s="1"/>
  <c r="N215" i="3"/>
  <c r="AD215" i="3" s="1"/>
  <c r="AH215" i="3" s="1"/>
  <c r="P213" i="3"/>
  <c r="AF213" i="3" s="1"/>
  <c r="AJ213" i="3" s="1"/>
  <c r="N213" i="3"/>
  <c r="AD213" i="3" s="1"/>
  <c r="AH213" i="3" s="1"/>
  <c r="P211" i="3"/>
  <c r="AF211" i="3" s="1"/>
  <c r="AJ211" i="3" s="1"/>
  <c r="N211" i="3"/>
  <c r="AD211" i="3" s="1"/>
  <c r="AH211" i="3" s="1"/>
  <c r="P209" i="3"/>
  <c r="AF209" i="3" s="1"/>
  <c r="AJ209" i="3" s="1"/>
  <c r="N209" i="3"/>
  <c r="AD209" i="3" s="1"/>
  <c r="AH209" i="3" s="1"/>
  <c r="P207" i="3"/>
  <c r="AF207" i="3" s="1"/>
  <c r="AJ207" i="3" s="1"/>
  <c r="N207" i="3"/>
  <c r="AD207" i="3" s="1"/>
  <c r="AH207" i="3" s="1"/>
  <c r="P183" i="3"/>
  <c r="AF183" i="3" s="1"/>
  <c r="AJ183" i="3" s="1"/>
  <c r="N183" i="3"/>
  <c r="AD183" i="3" s="1"/>
  <c r="AH183" i="3" s="1"/>
  <c r="O183" i="3"/>
  <c r="P175" i="3"/>
  <c r="AF175" i="3" s="1"/>
  <c r="AJ175" i="3" s="1"/>
  <c r="N175" i="3"/>
  <c r="AD175" i="3" s="1"/>
  <c r="AH175" i="3" s="1"/>
  <c r="O175" i="3"/>
  <c r="P167" i="3"/>
  <c r="AF167" i="3" s="1"/>
  <c r="AJ167" i="3" s="1"/>
  <c r="N167" i="3"/>
  <c r="AD167" i="3" s="1"/>
  <c r="AH167" i="3" s="1"/>
  <c r="O167" i="3"/>
  <c r="P159" i="3"/>
  <c r="AF159" i="3" s="1"/>
  <c r="AJ159" i="3" s="1"/>
  <c r="N159" i="3"/>
  <c r="AD159" i="3" s="1"/>
  <c r="AH159" i="3" s="1"/>
  <c r="O159" i="3"/>
  <c r="P151" i="3"/>
  <c r="AF151" i="3" s="1"/>
  <c r="AJ151" i="3" s="1"/>
  <c r="N151" i="3"/>
  <c r="AD151" i="3" s="1"/>
  <c r="AH151" i="3" s="1"/>
  <c r="O151" i="3"/>
  <c r="P143" i="3"/>
  <c r="AF143" i="3" s="1"/>
  <c r="AJ143" i="3" s="1"/>
  <c r="N143" i="3"/>
  <c r="AD143" i="3" s="1"/>
  <c r="AH143" i="3" s="1"/>
  <c r="O143" i="3"/>
  <c r="AE136" i="3"/>
  <c r="AI136" i="3" s="1"/>
  <c r="P135" i="3"/>
  <c r="AF135" i="3" s="1"/>
  <c r="AJ135" i="3" s="1"/>
  <c r="N135" i="3"/>
  <c r="AD135" i="3" s="1"/>
  <c r="AH135" i="3" s="1"/>
  <c r="O135" i="3"/>
  <c r="N188" i="3"/>
  <c r="AD188" i="3" s="1"/>
  <c r="AH188" i="3" s="1"/>
  <c r="P186" i="3"/>
  <c r="AF186" i="3" s="1"/>
  <c r="AJ186" i="3" s="1"/>
  <c r="N186" i="3"/>
  <c r="AD186" i="3" s="1"/>
  <c r="AH186" i="3" s="1"/>
  <c r="P184" i="3"/>
  <c r="AF184" i="3" s="1"/>
  <c r="AJ184" i="3" s="1"/>
  <c r="N184" i="3"/>
  <c r="AD184" i="3" s="1"/>
  <c r="AH184" i="3" s="1"/>
  <c r="P182" i="3"/>
  <c r="AF182" i="3" s="1"/>
  <c r="AJ182" i="3" s="1"/>
  <c r="N182" i="3"/>
  <c r="AD182" i="3" s="1"/>
  <c r="AH182" i="3" s="1"/>
  <c r="P180" i="3"/>
  <c r="AF180" i="3" s="1"/>
  <c r="AJ180" i="3" s="1"/>
  <c r="N180" i="3"/>
  <c r="AD180" i="3" s="1"/>
  <c r="AH180" i="3" s="1"/>
  <c r="P178" i="3"/>
  <c r="AF178" i="3" s="1"/>
  <c r="AJ178" i="3" s="1"/>
  <c r="N178" i="3"/>
  <c r="AD178" i="3" s="1"/>
  <c r="AH178" i="3" s="1"/>
  <c r="P176" i="3"/>
  <c r="AF176" i="3" s="1"/>
  <c r="AJ176" i="3" s="1"/>
  <c r="N176" i="3"/>
  <c r="AD176" i="3" s="1"/>
  <c r="AH176" i="3" s="1"/>
  <c r="P174" i="3"/>
  <c r="AF174" i="3" s="1"/>
  <c r="AJ174" i="3" s="1"/>
  <c r="N174" i="3"/>
  <c r="AD174" i="3" s="1"/>
  <c r="AH174" i="3" s="1"/>
  <c r="P172" i="3"/>
  <c r="AF172" i="3" s="1"/>
  <c r="AJ172" i="3" s="1"/>
  <c r="N172" i="3"/>
  <c r="AD172" i="3" s="1"/>
  <c r="AH172" i="3" s="1"/>
  <c r="P170" i="3"/>
  <c r="AF170" i="3" s="1"/>
  <c r="AJ170" i="3" s="1"/>
  <c r="N170" i="3"/>
  <c r="AD170" i="3" s="1"/>
  <c r="AH170" i="3" s="1"/>
  <c r="P168" i="3"/>
  <c r="AF168" i="3" s="1"/>
  <c r="AJ168" i="3" s="1"/>
  <c r="N168" i="3"/>
  <c r="AD168" i="3" s="1"/>
  <c r="AH168" i="3" s="1"/>
  <c r="P166" i="3"/>
  <c r="AF166" i="3" s="1"/>
  <c r="AJ166" i="3" s="1"/>
  <c r="N166" i="3"/>
  <c r="AD166" i="3" s="1"/>
  <c r="AH166" i="3" s="1"/>
  <c r="P164" i="3"/>
  <c r="AF164" i="3" s="1"/>
  <c r="AJ164" i="3" s="1"/>
  <c r="N164" i="3"/>
  <c r="AD164" i="3" s="1"/>
  <c r="AH164" i="3" s="1"/>
  <c r="P162" i="3"/>
  <c r="AF162" i="3" s="1"/>
  <c r="AJ162" i="3" s="1"/>
  <c r="N162" i="3"/>
  <c r="AD162" i="3" s="1"/>
  <c r="AH162" i="3" s="1"/>
  <c r="P160" i="3"/>
  <c r="AF160" i="3" s="1"/>
  <c r="AJ160" i="3" s="1"/>
  <c r="N160" i="3"/>
  <c r="AD160" i="3" s="1"/>
  <c r="AH160" i="3" s="1"/>
  <c r="P158" i="3"/>
  <c r="AF158" i="3" s="1"/>
  <c r="AJ158" i="3" s="1"/>
  <c r="N158" i="3"/>
  <c r="AD158" i="3" s="1"/>
  <c r="AH158" i="3" s="1"/>
  <c r="P156" i="3"/>
  <c r="AF156" i="3" s="1"/>
  <c r="AJ156" i="3" s="1"/>
  <c r="N156" i="3"/>
  <c r="AD156" i="3" s="1"/>
  <c r="AH156" i="3" s="1"/>
  <c r="P154" i="3"/>
  <c r="AF154" i="3" s="1"/>
  <c r="AJ154" i="3" s="1"/>
  <c r="N154" i="3"/>
  <c r="AD154" i="3" s="1"/>
  <c r="AH154" i="3" s="1"/>
  <c r="P152" i="3"/>
  <c r="AF152" i="3" s="1"/>
  <c r="AJ152" i="3" s="1"/>
  <c r="N152" i="3"/>
  <c r="AD152" i="3" s="1"/>
  <c r="AH152" i="3" s="1"/>
  <c r="P150" i="3"/>
  <c r="AF150" i="3" s="1"/>
  <c r="AJ150" i="3" s="1"/>
  <c r="N150" i="3"/>
  <c r="AD150" i="3" s="1"/>
  <c r="AH150" i="3" s="1"/>
  <c r="P148" i="3"/>
  <c r="AF148" i="3" s="1"/>
  <c r="AJ148" i="3" s="1"/>
  <c r="N148" i="3"/>
  <c r="AD148" i="3" s="1"/>
  <c r="AH148" i="3" s="1"/>
  <c r="P146" i="3"/>
  <c r="AF146" i="3" s="1"/>
  <c r="AJ146" i="3" s="1"/>
  <c r="N146" i="3"/>
  <c r="AD146" i="3" s="1"/>
  <c r="AH146" i="3" s="1"/>
  <c r="P144" i="3"/>
  <c r="AF144" i="3" s="1"/>
  <c r="AJ144" i="3" s="1"/>
  <c r="N144" i="3"/>
  <c r="AD144" i="3" s="1"/>
  <c r="AH144" i="3" s="1"/>
  <c r="P142" i="3"/>
  <c r="AF142" i="3" s="1"/>
  <c r="AJ142" i="3" s="1"/>
  <c r="N142" i="3"/>
  <c r="AD142" i="3" s="1"/>
  <c r="AH142" i="3" s="1"/>
  <c r="P140" i="3"/>
  <c r="AF140" i="3" s="1"/>
  <c r="AJ140" i="3" s="1"/>
  <c r="N140" i="3"/>
  <c r="AD140" i="3" s="1"/>
  <c r="AH140" i="3" s="1"/>
  <c r="P138" i="3"/>
  <c r="AF138" i="3" s="1"/>
  <c r="AJ138" i="3" s="1"/>
  <c r="N138" i="3"/>
  <c r="AD138" i="3" s="1"/>
  <c r="AH138" i="3" s="1"/>
  <c r="P136" i="3"/>
  <c r="AF136" i="3" s="1"/>
  <c r="AJ136" i="3" s="1"/>
  <c r="N136" i="3"/>
  <c r="AD136" i="3" s="1"/>
  <c r="AH136" i="3" s="1"/>
  <c r="S136" i="3" s="1"/>
  <c r="O133" i="1" s="1"/>
  <c r="AK133" i="1" s="1"/>
  <c r="P134" i="3"/>
  <c r="AF134" i="3" s="1"/>
  <c r="AJ134" i="3" s="1"/>
  <c r="N134" i="3"/>
  <c r="AD134" i="3" s="1"/>
  <c r="AH134" i="3" s="1"/>
  <c r="N129" i="3"/>
  <c r="AD129" i="3" s="1"/>
  <c r="AH129" i="3" s="1"/>
  <c r="P129" i="3"/>
  <c r="AF129" i="3" s="1"/>
  <c r="AJ129" i="3" s="1"/>
  <c r="O124" i="3"/>
  <c r="P124" i="3"/>
  <c r="AF124" i="3" s="1"/>
  <c r="AJ124" i="3" s="1"/>
  <c r="O95" i="3"/>
  <c r="P95" i="3"/>
  <c r="AF95" i="3" s="1"/>
  <c r="AJ95" i="3" s="1"/>
  <c r="O78" i="3"/>
  <c r="P78" i="3"/>
  <c r="AF78" i="3" s="1"/>
  <c r="AJ78" i="3" s="1"/>
  <c r="P188" i="3"/>
  <c r="AF188" i="3" s="1"/>
  <c r="AJ188" i="3" s="1"/>
  <c r="P132" i="3"/>
  <c r="AF132" i="3" s="1"/>
  <c r="AJ132" i="3" s="1"/>
  <c r="N132" i="3"/>
  <c r="AD132" i="3" s="1"/>
  <c r="AH132" i="3" s="1"/>
  <c r="P130" i="3"/>
  <c r="AF130" i="3" s="1"/>
  <c r="AJ130" i="3" s="1"/>
  <c r="O86" i="3"/>
  <c r="P86" i="3"/>
  <c r="AF86" i="3" s="1"/>
  <c r="AJ86" i="3" s="1"/>
  <c r="O127" i="3"/>
  <c r="P127" i="3"/>
  <c r="AF127" i="3" s="1"/>
  <c r="AJ127" i="3" s="1"/>
  <c r="O123" i="3"/>
  <c r="P123" i="3"/>
  <c r="AF123" i="3" s="1"/>
  <c r="AJ123" i="3" s="1"/>
  <c r="O119" i="3"/>
  <c r="P119" i="3"/>
  <c r="AF119" i="3" s="1"/>
  <c r="AJ119" i="3" s="1"/>
  <c r="P96" i="3"/>
  <c r="AF96" i="3" s="1"/>
  <c r="AJ96" i="3" s="1"/>
  <c r="N93" i="3"/>
  <c r="AD93" i="3" s="1"/>
  <c r="AH93" i="3" s="1"/>
  <c r="O91" i="3"/>
  <c r="P91" i="3"/>
  <c r="AF91" i="3" s="1"/>
  <c r="AJ91" i="3" s="1"/>
  <c r="P89" i="3"/>
  <c r="AF89" i="3" s="1"/>
  <c r="AJ89" i="3" s="1"/>
  <c r="O130" i="3"/>
  <c r="O126" i="3"/>
  <c r="P126" i="3"/>
  <c r="AF126" i="3" s="1"/>
  <c r="AJ126" i="3" s="1"/>
  <c r="O122" i="3"/>
  <c r="P122" i="3"/>
  <c r="AF122" i="3" s="1"/>
  <c r="AJ122" i="3" s="1"/>
  <c r="O87" i="3"/>
  <c r="P87" i="3"/>
  <c r="AF87" i="3" s="1"/>
  <c r="AJ87" i="3" s="1"/>
  <c r="O82" i="3"/>
  <c r="P82" i="3"/>
  <c r="AF82" i="3" s="1"/>
  <c r="AJ82" i="3" s="1"/>
  <c r="N66" i="3"/>
  <c r="AD66" i="3" s="1"/>
  <c r="AH66" i="3" s="1"/>
  <c r="O66" i="3"/>
  <c r="N62" i="3"/>
  <c r="AD62" i="3" s="1"/>
  <c r="AH62" i="3" s="1"/>
  <c r="O62" i="3"/>
  <c r="N58" i="3"/>
  <c r="AD58" i="3" s="1"/>
  <c r="AH58" i="3" s="1"/>
  <c r="O58" i="3"/>
  <c r="N54" i="3"/>
  <c r="AD54" i="3" s="1"/>
  <c r="AH54" i="3" s="1"/>
  <c r="O54" i="3"/>
  <c r="O129" i="3"/>
  <c r="O125" i="3"/>
  <c r="P125" i="3"/>
  <c r="AF125" i="3" s="1"/>
  <c r="AJ125" i="3" s="1"/>
  <c r="O121" i="3"/>
  <c r="P121" i="3"/>
  <c r="AF121" i="3" s="1"/>
  <c r="AJ121" i="3" s="1"/>
  <c r="O120" i="3"/>
  <c r="P120" i="3"/>
  <c r="AF120" i="3" s="1"/>
  <c r="AJ120" i="3" s="1"/>
  <c r="P88" i="3"/>
  <c r="AF88" i="3" s="1"/>
  <c r="AJ88" i="3" s="1"/>
  <c r="O75" i="3"/>
  <c r="P75" i="3"/>
  <c r="AF75" i="3" s="1"/>
  <c r="AJ75" i="3" s="1"/>
  <c r="O94" i="3"/>
  <c r="O90" i="3"/>
  <c r="O85" i="3"/>
  <c r="P85" i="3"/>
  <c r="AF85" i="3" s="1"/>
  <c r="AJ85" i="3" s="1"/>
  <c r="O81" i="3"/>
  <c r="P81" i="3"/>
  <c r="AF81" i="3" s="1"/>
  <c r="AJ81" i="3" s="1"/>
  <c r="O77" i="3"/>
  <c r="P77" i="3"/>
  <c r="AF77" i="3" s="1"/>
  <c r="AJ77" i="3" s="1"/>
  <c r="O71" i="3"/>
  <c r="P71" i="3"/>
  <c r="AF71" i="3" s="1"/>
  <c r="AJ71" i="3" s="1"/>
  <c r="N69" i="3"/>
  <c r="AD69" i="3" s="1"/>
  <c r="AH69" i="3" s="1"/>
  <c r="O69" i="3"/>
  <c r="N65" i="3"/>
  <c r="AD65" i="3" s="1"/>
  <c r="AH65" i="3" s="1"/>
  <c r="O65" i="3"/>
  <c r="N61" i="3"/>
  <c r="AD61" i="3" s="1"/>
  <c r="AH61" i="3" s="1"/>
  <c r="O61" i="3"/>
  <c r="N57" i="3"/>
  <c r="AD57" i="3" s="1"/>
  <c r="AH57" i="3" s="1"/>
  <c r="O57" i="3"/>
  <c r="N53" i="3"/>
  <c r="AD53" i="3" s="1"/>
  <c r="AH53" i="3" s="1"/>
  <c r="O53" i="3"/>
  <c r="O97" i="3"/>
  <c r="O93" i="3"/>
  <c r="O89" i="3"/>
  <c r="O84" i="3"/>
  <c r="P84" i="3"/>
  <c r="AF84" i="3" s="1"/>
  <c r="AJ84" i="3" s="1"/>
  <c r="O80" i="3"/>
  <c r="P80" i="3"/>
  <c r="AF80" i="3" s="1"/>
  <c r="AJ80" i="3" s="1"/>
  <c r="N76" i="3"/>
  <c r="AD76" i="3" s="1"/>
  <c r="AH76" i="3" s="1"/>
  <c r="P76" i="3"/>
  <c r="AF76" i="3" s="1"/>
  <c r="AJ76" i="3" s="1"/>
  <c r="N68" i="3"/>
  <c r="AD68" i="3" s="1"/>
  <c r="AH68" i="3" s="1"/>
  <c r="O68" i="3"/>
  <c r="N64" i="3"/>
  <c r="AD64" i="3" s="1"/>
  <c r="AH64" i="3" s="1"/>
  <c r="O64" i="3"/>
  <c r="N60" i="3"/>
  <c r="AD60" i="3" s="1"/>
  <c r="AH60" i="3" s="1"/>
  <c r="O60" i="3"/>
  <c r="N56" i="3"/>
  <c r="AD56" i="3" s="1"/>
  <c r="AH56" i="3" s="1"/>
  <c r="O56" i="3"/>
  <c r="O47" i="3"/>
  <c r="P47" i="3"/>
  <c r="AF47" i="3" s="1"/>
  <c r="AJ47" i="3" s="1"/>
  <c r="O96" i="3"/>
  <c r="O92" i="3"/>
  <c r="O88" i="3"/>
  <c r="O83" i="3"/>
  <c r="P83" i="3"/>
  <c r="AF83" i="3" s="1"/>
  <c r="AJ83" i="3" s="1"/>
  <c r="O79" i="3"/>
  <c r="P79" i="3"/>
  <c r="AF79" i="3" s="1"/>
  <c r="AJ79" i="3" s="1"/>
  <c r="N72" i="3"/>
  <c r="AD72" i="3" s="1"/>
  <c r="AH72" i="3" s="1"/>
  <c r="P72" i="3"/>
  <c r="AF72" i="3" s="1"/>
  <c r="AJ72" i="3" s="1"/>
  <c r="N67" i="3"/>
  <c r="AD67" i="3" s="1"/>
  <c r="AH67" i="3" s="1"/>
  <c r="O67" i="3"/>
  <c r="N63" i="3"/>
  <c r="AD63" i="3" s="1"/>
  <c r="AH63" i="3" s="1"/>
  <c r="O63" i="3"/>
  <c r="N59" i="3"/>
  <c r="AD59" i="3" s="1"/>
  <c r="AH59" i="3" s="1"/>
  <c r="O59" i="3"/>
  <c r="N55" i="3"/>
  <c r="AD55" i="3" s="1"/>
  <c r="AH55" i="3" s="1"/>
  <c r="O55" i="3"/>
  <c r="N34" i="3"/>
  <c r="AD34" i="3" s="1"/>
  <c r="AH34" i="3" s="1"/>
  <c r="P34" i="3"/>
  <c r="AF34" i="3" s="1"/>
  <c r="AJ34" i="3" s="1"/>
  <c r="O34" i="3"/>
  <c r="O74" i="3"/>
  <c r="O70" i="3"/>
  <c r="O49" i="3"/>
  <c r="P49" i="3"/>
  <c r="AF49" i="3" s="1"/>
  <c r="AJ49" i="3" s="1"/>
  <c r="O73" i="3"/>
  <c r="O39" i="3"/>
  <c r="P39" i="3"/>
  <c r="AF39" i="3" s="1"/>
  <c r="AJ39" i="3" s="1"/>
  <c r="O76" i="3"/>
  <c r="O72" i="3"/>
  <c r="N50" i="3"/>
  <c r="AD50" i="3" s="1"/>
  <c r="AH50" i="3" s="1"/>
  <c r="P50" i="3"/>
  <c r="AF50" i="3" s="1"/>
  <c r="AJ50" i="3" s="1"/>
  <c r="O43" i="3"/>
  <c r="P43" i="3"/>
  <c r="AF43" i="3" s="1"/>
  <c r="AJ43" i="3" s="1"/>
  <c r="O52" i="3"/>
  <c r="O46" i="3"/>
  <c r="P46" i="3"/>
  <c r="AF46" i="3" s="1"/>
  <c r="AJ46" i="3" s="1"/>
  <c r="O42" i="3"/>
  <c r="P42" i="3"/>
  <c r="AF42" i="3" s="1"/>
  <c r="AJ42" i="3" s="1"/>
  <c r="O38" i="3"/>
  <c r="P38" i="3"/>
  <c r="AF38" i="3" s="1"/>
  <c r="AJ38" i="3" s="1"/>
  <c r="O51" i="3"/>
  <c r="O45" i="3"/>
  <c r="P45" i="3"/>
  <c r="AF45" i="3" s="1"/>
  <c r="AJ45" i="3" s="1"/>
  <c r="O41" i="3"/>
  <c r="P41" i="3"/>
  <c r="AF41" i="3" s="1"/>
  <c r="AJ41" i="3" s="1"/>
  <c r="O37" i="3"/>
  <c r="P37" i="3"/>
  <c r="AF37" i="3" s="1"/>
  <c r="AJ37" i="3" s="1"/>
  <c r="N30" i="3"/>
  <c r="AD30" i="3" s="1"/>
  <c r="AH30" i="3" s="1"/>
  <c r="P30" i="3"/>
  <c r="AF30" i="3" s="1"/>
  <c r="AJ30" i="3" s="1"/>
  <c r="O30" i="3"/>
  <c r="P14" i="3"/>
  <c r="AF14" i="3" s="1"/>
  <c r="AJ14" i="3" s="1"/>
  <c r="N14" i="3"/>
  <c r="AD14" i="3" s="1"/>
  <c r="AH14" i="3" s="1"/>
  <c r="O14" i="3"/>
  <c r="O50" i="3"/>
  <c r="O48" i="3"/>
  <c r="P48" i="3"/>
  <c r="AF48" i="3" s="1"/>
  <c r="AJ48" i="3" s="1"/>
  <c r="O44" i="3"/>
  <c r="P44" i="3"/>
  <c r="AF44" i="3" s="1"/>
  <c r="AJ44" i="3" s="1"/>
  <c r="O40" i="3"/>
  <c r="P40" i="3"/>
  <c r="AF40" i="3" s="1"/>
  <c r="AJ40" i="3" s="1"/>
  <c r="O36" i="3"/>
  <c r="P36" i="3"/>
  <c r="AF36" i="3" s="1"/>
  <c r="AJ36" i="3" s="1"/>
  <c r="Z35" i="3"/>
  <c r="N32" i="3"/>
  <c r="AD32" i="3" s="1"/>
  <c r="AH32" i="3" s="1"/>
  <c r="P32" i="3"/>
  <c r="AF32" i="3" s="1"/>
  <c r="AJ32" i="3" s="1"/>
  <c r="O32" i="3"/>
  <c r="O28" i="3"/>
  <c r="N26" i="3"/>
  <c r="AD26" i="3" s="1"/>
  <c r="AH26" i="3" s="1"/>
  <c r="O24" i="3"/>
  <c r="P18" i="3"/>
  <c r="AF18" i="3" s="1"/>
  <c r="AJ18" i="3" s="1"/>
  <c r="N18" i="3"/>
  <c r="AD18" i="3" s="1"/>
  <c r="AH18" i="3" s="1"/>
  <c r="O18" i="3"/>
  <c r="P12" i="3"/>
  <c r="AF12" i="3" s="1"/>
  <c r="AJ12" i="3" s="1"/>
  <c r="N12" i="3"/>
  <c r="AD12" i="3" s="1"/>
  <c r="AH12" i="3" s="1"/>
  <c r="O12" i="3"/>
  <c r="N35" i="3"/>
  <c r="AD35" i="3" s="1"/>
  <c r="AH35" i="3" s="1"/>
  <c r="P35" i="3"/>
  <c r="AF35" i="3" s="1"/>
  <c r="AJ35" i="3" s="1"/>
  <c r="N33" i="3"/>
  <c r="AD33" i="3" s="1"/>
  <c r="AH33" i="3" s="1"/>
  <c r="P33" i="3"/>
  <c r="AF33" i="3" s="1"/>
  <c r="AJ33" i="3" s="1"/>
  <c r="N31" i="3"/>
  <c r="AD31" i="3" s="1"/>
  <c r="AH31" i="3" s="1"/>
  <c r="P31" i="3"/>
  <c r="AF31" i="3" s="1"/>
  <c r="AJ31" i="3" s="1"/>
  <c r="N29" i="3"/>
  <c r="AD29" i="3" s="1"/>
  <c r="AH29" i="3" s="1"/>
  <c r="P29" i="3"/>
  <c r="AF29" i="3" s="1"/>
  <c r="AJ29" i="3" s="1"/>
  <c r="O27" i="3"/>
  <c r="N25" i="3"/>
  <c r="AD25" i="3" s="1"/>
  <c r="AH25" i="3" s="1"/>
  <c r="O23" i="3"/>
  <c r="P20" i="3"/>
  <c r="AF20" i="3" s="1"/>
  <c r="AJ20" i="3" s="1"/>
  <c r="N20" i="3"/>
  <c r="AD20" i="3" s="1"/>
  <c r="AH20" i="3" s="1"/>
  <c r="O20" i="3"/>
  <c r="P10" i="3"/>
  <c r="AF10" i="3" s="1"/>
  <c r="AJ10" i="3" s="1"/>
  <c r="N10" i="3"/>
  <c r="AD10" i="3" s="1"/>
  <c r="AH10" i="3" s="1"/>
  <c r="O10" i="3"/>
  <c r="O26" i="3"/>
  <c r="P22" i="3"/>
  <c r="AF22" i="3" s="1"/>
  <c r="AJ22" i="3" s="1"/>
  <c r="N22" i="3"/>
  <c r="AD22" i="3" s="1"/>
  <c r="AH22" i="3" s="1"/>
  <c r="O22" i="3"/>
  <c r="P16" i="3"/>
  <c r="AF16" i="3" s="1"/>
  <c r="AJ16" i="3" s="1"/>
  <c r="N16" i="3"/>
  <c r="AD16" i="3" s="1"/>
  <c r="AH16" i="3" s="1"/>
  <c r="O16" i="3"/>
  <c r="Z9" i="3"/>
  <c r="P8" i="3"/>
  <c r="AF8" i="3" s="1"/>
  <c r="AJ8" i="3" s="1"/>
  <c r="N8" i="3"/>
  <c r="AD8" i="3" s="1"/>
  <c r="AH8" i="3" s="1"/>
  <c r="O8" i="3"/>
  <c r="P28" i="3"/>
  <c r="AF28" i="3" s="1"/>
  <c r="AJ28" i="3" s="1"/>
  <c r="P27" i="3"/>
  <c r="AF27" i="3" s="1"/>
  <c r="AJ27" i="3" s="1"/>
  <c r="P26" i="3"/>
  <c r="AF26" i="3" s="1"/>
  <c r="AJ26" i="3" s="1"/>
  <c r="P25" i="3"/>
  <c r="AF25" i="3" s="1"/>
  <c r="AJ25" i="3" s="1"/>
  <c r="P24" i="3"/>
  <c r="AF24" i="3" s="1"/>
  <c r="AJ24" i="3" s="1"/>
  <c r="P23" i="3"/>
  <c r="AF23" i="3" s="1"/>
  <c r="AJ23" i="3" s="1"/>
  <c r="P21" i="3"/>
  <c r="AF21" i="3" s="1"/>
  <c r="AJ21" i="3" s="1"/>
  <c r="N21" i="3"/>
  <c r="AD21" i="3" s="1"/>
  <c r="AH21" i="3" s="1"/>
  <c r="P19" i="3"/>
  <c r="AF19" i="3" s="1"/>
  <c r="AJ19" i="3" s="1"/>
  <c r="N19" i="3"/>
  <c r="AD19" i="3" s="1"/>
  <c r="AH19" i="3" s="1"/>
  <c r="P17" i="3"/>
  <c r="AF17" i="3" s="1"/>
  <c r="AJ17" i="3" s="1"/>
  <c r="N17" i="3"/>
  <c r="AD17" i="3" s="1"/>
  <c r="AH17" i="3" s="1"/>
  <c r="P15" i="3"/>
  <c r="AF15" i="3" s="1"/>
  <c r="AJ15" i="3" s="1"/>
  <c r="N15" i="3"/>
  <c r="AD15" i="3" s="1"/>
  <c r="AH15" i="3" s="1"/>
  <c r="P13" i="3"/>
  <c r="AF13" i="3" s="1"/>
  <c r="AJ13" i="3" s="1"/>
  <c r="N13" i="3"/>
  <c r="AD13" i="3" s="1"/>
  <c r="AH13" i="3" s="1"/>
  <c r="P11" i="3"/>
  <c r="AF11" i="3" s="1"/>
  <c r="AJ11" i="3" s="1"/>
  <c r="N11" i="3"/>
  <c r="AD11" i="3" s="1"/>
  <c r="AH11" i="3" s="1"/>
  <c r="P9" i="3"/>
  <c r="AF9" i="3" s="1"/>
  <c r="AJ9" i="3" s="1"/>
  <c r="N9" i="3"/>
  <c r="AD9" i="3" s="1"/>
  <c r="AH9" i="3" s="1"/>
  <c r="P7" i="3"/>
  <c r="AF7" i="3" s="1"/>
  <c r="AJ7" i="3" s="1"/>
  <c r="N7" i="3"/>
  <c r="AD7" i="3" s="1"/>
  <c r="AH7" i="3" s="1"/>
  <c r="N5" i="3"/>
  <c r="AD5" i="3" s="1"/>
  <c r="AH5" i="3" s="1"/>
  <c r="P5" i="3"/>
  <c r="AF5" i="3" s="1"/>
  <c r="AJ5" i="3" s="1"/>
  <c r="O5" i="3"/>
  <c r="S178" i="3" l="1"/>
  <c r="O175" i="1" s="1"/>
  <c r="AK175" i="1" s="1"/>
  <c r="T178" i="3"/>
  <c r="P175" i="1" s="1"/>
  <c r="AL175" i="1" s="1"/>
  <c r="S176" i="3"/>
  <c r="O173" i="1" s="1"/>
  <c r="AK173" i="1" s="1"/>
  <c r="AM173" i="1" s="1"/>
  <c r="Z176" i="3"/>
  <c r="T176" i="3"/>
  <c r="P173" i="1" s="1"/>
  <c r="AL173" i="1" s="1"/>
  <c r="AP173" i="1" s="1"/>
  <c r="T368" i="3"/>
  <c r="V139" i="1" s="1"/>
  <c r="AD139" i="1" s="1"/>
  <c r="AG139" i="1" s="1"/>
  <c r="AE331" i="3"/>
  <c r="AI331" i="3" s="1"/>
  <c r="Z104" i="3"/>
  <c r="AB104" i="3" s="1"/>
  <c r="AE348" i="3"/>
  <c r="AI348" i="3" s="1"/>
  <c r="T348" i="3" s="1"/>
  <c r="V119" i="1" s="1"/>
  <c r="AD119" i="1" s="1"/>
  <c r="AG119" i="1" s="1"/>
  <c r="Z261" i="3"/>
  <c r="Z220" i="3"/>
  <c r="AE226" i="3"/>
  <c r="AI226" i="3" s="1"/>
  <c r="T226" i="3" s="1"/>
  <c r="AE115" i="3"/>
  <c r="AI115" i="3" s="1"/>
  <c r="R115" i="3" s="1"/>
  <c r="N112" i="1" s="1"/>
  <c r="AJ112" i="1" s="1"/>
  <c r="Z235" i="3"/>
  <c r="AB235" i="3" s="1"/>
  <c r="T17" i="3"/>
  <c r="P14" i="1" s="1"/>
  <c r="AL14" i="1" s="1"/>
  <c r="AP14" i="1" s="1"/>
  <c r="AE152" i="3"/>
  <c r="AI152" i="3" s="1"/>
  <c r="S152" i="3" s="1"/>
  <c r="O149" i="1" s="1"/>
  <c r="AK149" i="1" s="1"/>
  <c r="Z166" i="3"/>
  <c r="AB166" i="3" s="1"/>
  <c r="T160" i="3"/>
  <c r="P157" i="1" s="1"/>
  <c r="AL157" i="1" s="1"/>
  <c r="AP157" i="1" s="1"/>
  <c r="Z146" i="3"/>
  <c r="AA146" i="3" s="1"/>
  <c r="AE142" i="3"/>
  <c r="AI142" i="3" s="1"/>
  <c r="R142" i="3" s="1"/>
  <c r="AE347" i="3"/>
  <c r="AI347" i="3" s="1"/>
  <c r="T347" i="3" s="1"/>
  <c r="T184" i="3"/>
  <c r="P181" i="1" s="1"/>
  <c r="AL181" i="1" s="1"/>
  <c r="S17" i="3"/>
  <c r="O14" i="1" s="1"/>
  <c r="AK14" i="1" s="1"/>
  <c r="AM14" i="1" s="1"/>
  <c r="AE19" i="3"/>
  <c r="AI19" i="3" s="1"/>
  <c r="T19" i="3" s="1"/>
  <c r="P16" i="1" s="1"/>
  <c r="AL16" i="1" s="1"/>
  <c r="AP16" i="1" s="1"/>
  <c r="AE306" i="3"/>
  <c r="AI306" i="3" s="1"/>
  <c r="T306" i="3" s="1"/>
  <c r="V77" i="1" s="1"/>
  <c r="AD77" i="1" s="1"/>
  <c r="AG77" i="1" s="1"/>
  <c r="AE277" i="3"/>
  <c r="AI277" i="3" s="1"/>
  <c r="R277" i="3" s="1"/>
  <c r="T48" i="1" s="1"/>
  <c r="AB48" i="1" s="1"/>
  <c r="AE118" i="3"/>
  <c r="AI118" i="3" s="1"/>
  <c r="R118" i="3" s="1"/>
  <c r="N115" i="1" s="1"/>
  <c r="AJ115" i="1" s="1"/>
  <c r="AE107" i="3"/>
  <c r="AI107" i="3" s="1"/>
  <c r="T107" i="3" s="1"/>
  <c r="P104" i="1" s="1"/>
  <c r="AL104" i="1" s="1"/>
  <c r="AP104" i="1" s="1"/>
  <c r="S166" i="3"/>
  <c r="O163" i="1" s="1"/>
  <c r="AK163" i="1" s="1"/>
  <c r="AE200" i="3"/>
  <c r="AI200" i="3" s="1"/>
  <c r="S200" i="3" s="1"/>
  <c r="AE194" i="3"/>
  <c r="AI194" i="3" s="1"/>
  <c r="Z283" i="3"/>
  <c r="AB283" i="3" s="1"/>
  <c r="AE320" i="3"/>
  <c r="AI320" i="3" s="1"/>
  <c r="S320" i="3" s="1"/>
  <c r="U91" i="1" s="1"/>
  <c r="AC91" i="1" s="1"/>
  <c r="Z368" i="3"/>
  <c r="AA368" i="3" s="1"/>
  <c r="Z99" i="3"/>
  <c r="AA99" i="3" s="1"/>
  <c r="Z259" i="3"/>
  <c r="AB259" i="3" s="1"/>
  <c r="T166" i="3"/>
  <c r="P163" i="1" s="1"/>
  <c r="AL163" i="1" s="1"/>
  <c r="AE150" i="3"/>
  <c r="AI150" i="3" s="1"/>
  <c r="R150" i="3" s="1"/>
  <c r="N147" i="1" s="1"/>
  <c r="AJ147" i="1" s="1"/>
  <c r="AE336" i="3"/>
  <c r="AI336" i="3" s="1"/>
  <c r="S336" i="3" s="1"/>
  <c r="U107" i="1" s="1"/>
  <c r="AC107" i="1" s="1"/>
  <c r="AE311" i="3"/>
  <c r="AI311" i="3" s="1"/>
  <c r="S311" i="3" s="1"/>
  <c r="U82" i="1" s="1"/>
  <c r="AC82" i="1" s="1"/>
  <c r="Z174" i="3"/>
  <c r="AA174" i="3" s="1"/>
  <c r="AE25" i="3"/>
  <c r="AI25" i="3" s="1"/>
  <c r="R25" i="3" s="1"/>
  <c r="N22" i="1" s="1"/>
  <c r="AJ22" i="1" s="1"/>
  <c r="Z249" i="3"/>
  <c r="AA249" i="3" s="1"/>
  <c r="AE15" i="3"/>
  <c r="AI15" i="3" s="1"/>
  <c r="S15" i="3" s="1"/>
  <c r="O12" i="1" s="1"/>
  <c r="AK12" i="1" s="1"/>
  <c r="AE13" i="3"/>
  <c r="AI13" i="3" s="1"/>
  <c r="R13" i="3" s="1"/>
  <c r="Z253" i="3"/>
  <c r="AA253" i="3" s="1"/>
  <c r="AE289" i="3"/>
  <c r="AI289" i="3" s="1"/>
  <c r="S289" i="3" s="1"/>
  <c r="U60" i="1" s="1"/>
  <c r="AC60" i="1" s="1"/>
  <c r="AE218" i="3"/>
  <c r="AI218" i="3" s="1"/>
  <c r="S218" i="3" s="1"/>
  <c r="T174" i="3"/>
  <c r="P171" i="1" s="1"/>
  <c r="AL171" i="1" s="1"/>
  <c r="Z239" i="3"/>
  <c r="AA239" i="3" s="1"/>
  <c r="AE338" i="3"/>
  <c r="AI338" i="3" s="1"/>
  <c r="S338" i="3" s="1"/>
  <c r="U109" i="1" s="1"/>
  <c r="AC109" i="1" s="1"/>
  <c r="AE360" i="3"/>
  <c r="AI360" i="3" s="1"/>
  <c r="S360" i="3" s="1"/>
  <c r="AE314" i="3"/>
  <c r="AI314" i="3" s="1"/>
  <c r="S314" i="3" s="1"/>
  <c r="U85" i="1" s="1"/>
  <c r="AC85" i="1" s="1"/>
  <c r="AE225" i="3"/>
  <c r="AI225" i="3" s="1"/>
  <c r="S225" i="3" s="1"/>
  <c r="AE295" i="3"/>
  <c r="AI295" i="3" s="1"/>
  <c r="S295" i="3" s="1"/>
  <c r="U66" i="1" s="1"/>
  <c r="AC66" i="1" s="1"/>
  <c r="AE318" i="3"/>
  <c r="AI318" i="3" s="1"/>
  <c r="R318" i="3" s="1"/>
  <c r="T89" i="1" s="1"/>
  <c r="AB89" i="1" s="1"/>
  <c r="AE110" i="3"/>
  <c r="AI110" i="3" s="1"/>
  <c r="S110" i="3" s="1"/>
  <c r="O107" i="1" s="1"/>
  <c r="AK107" i="1" s="1"/>
  <c r="Z33" i="3"/>
  <c r="AB33" i="3" s="1"/>
  <c r="AE237" i="3"/>
  <c r="AI237" i="3" s="1"/>
  <c r="T237" i="3" s="1"/>
  <c r="V8" i="1" s="1"/>
  <c r="AD8" i="1" s="1"/>
  <c r="AG8" i="1" s="1"/>
  <c r="AE329" i="3"/>
  <c r="AI329" i="3" s="1"/>
  <c r="S329" i="3" s="1"/>
  <c r="AE325" i="3"/>
  <c r="AI325" i="3" s="1"/>
  <c r="R325" i="3" s="1"/>
  <c r="T96" i="1" s="1"/>
  <c r="AB96" i="1" s="1"/>
  <c r="Z346" i="3"/>
  <c r="AA346" i="3" s="1"/>
  <c r="Z341" i="3"/>
  <c r="AA341" i="3" s="1"/>
  <c r="Z408" i="3"/>
  <c r="AA408" i="3" s="1"/>
  <c r="Z251" i="3"/>
  <c r="AB251" i="3" s="1"/>
  <c r="Z156" i="3"/>
  <c r="AB156" i="3" s="1"/>
  <c r="Z419" i="3"/>
  <c r="AA419" i="3" s="1"/>
  <c r="AE29" i="3"/>
  <c r="AI29" i="3" s="1"/>
  <c r="T29" i="3" s="1"/>
  <c r="P26" i="1" s="1"/>
  <c r="AL26" i="1" s="1"/>
  <c r="AP26" i="1" s="1"/>
  <c r="AE190" i="3"/>
  <c r="AI190" i="3" s="1"/>
  <c r="S190" i="3" s="1"/>
  <c r="Z212" i="3"/>
  <c r="AA212" i="3" s="1"/>
  <c r="Z323" i="3"/>
  <c r="AA323" i="3" s="1"/>
  <c r="Z370" i="3"/>
  <c r="AA370" i="3" s="1"/>
  <c r="AE241" i="3"/>
  <c r="AI241" i="3" s="1"/>
  <c r="S241" i="3" s="1"/>
  <c r="U12" i="1" s="1"/>
  <c r="AC12" i="1" s="1"/>
  <c r="Z269" i="3"/>
  <c r="AB269" i="3" s="1"/>
  <c r="AE209" i="3"/>
  <c r="AI209" i="3" s="1"/>
  <c r="T209" i="3" s="1"/>
  <c r="S318" i="3"/>
  <c r="U89" i="1" s="1"/>
  <c r="AC89" i="1" s="1"/>
  <c r="V455" i="3"/>
  <c r="W455" i="3" s="1"/>
  <c r="AX455" i="3"/>
  <c r="AY455" i="3" s="1"/>
  <c r="BD455" i="3" s="1"/>
  <c r="BE455" i="3" s="1"/>
  <c r="X455" i="3"/>
  <c r="S239" i="3"/>
  <c r="U10" i="1" s="1"/>
  <c r="AC10" i="1" s="1"/>
  <c r="Z335" i="3"/>
  <c r="AA335" i="3" s="1"/>
  <c r="S21" i="3"/>
  <c r="O18" i="1" s="1"/>
  <c r="AK18" i="1" s="1"/>
  <c r="T21" i="3"/>
  <c r="AE106" i="3"/>
  <c r="AI106" i="3" s="1"/>
  <c r="S106" i="3" s="1"/>
  <c r="O103" i="1" s="1"/>
  <c r="AK103" i="1" s="1"/>
  <c r="AE103" i="3"/>
  <c r="AI103" i="3" s="1"/>
  <c r="S103" i="3" s="1"/>
  <c r="O100" i="1" s="1"/>
  <c r="AK100" i="1" s="1"/>
  <c r="AE198" i="3"/>
  <c r="AI198" i="3" s="1"/>
  <c r="S198" i="3" s="1"/>
  <c r="AE247" i="3"/>
  <c r="AI247" i="3" s="1"/>
  <c r="S247" i="3" s="1"/>
  <c r="AE275" i="3"/>
  <c r="AI275" i="3" s="1"/>
  <c r="S275" i="3" s="1"/>
  <c r="U46" i="1" s="1"/>
  <c r="AC46" i="1" s="1"/>
  <c r="S325" i="3"/>
  <c r="U96" i="1" s="1"/>
  <c r="AC96" i="1" s="1"/>
  <c r="AE303" i="3"/>
  <c r="AI303" i="3" s="1"/>
  <c r="S303" i="3" s="1"/>
  <c r="U74" i="1" s="1"/>
  <c r="AC74" i="1" s="1"/>
  <c r="AE337" i="3"/>
  <c r="AI337" i="3" s="1"/>
  <c r="S337" i="3" s="1"/>
  <c r="U108" i="1" s="1"/>
  <c r="AC108" i="1" s="1"/>
  <c r="Z21" i="3"/>
  <c r="AB21" i="3" s="1"/>
  <c r="AE324" i="3"/>
  <c r="AI324" i="3" s="1"/>
  <c r="S324" i="3" s="1"/>
  <c r="U95" i="1" s="1"/>
  <c r="AC95" i="1" s="1"/>
  <c r="Z353" i="3"/>
  <c r="AB353" i="3" s="1"/>
  <c r="S419" i="3"/>
  <c r="AE267" i="3"/>
  <c r="AI267" i="3" s="1"/>
  <c r="S267" i="3" s="1"/>
  <c r="U38" i="1" s="1"/>
  <c r="AC38" i="1" s="1"/>
  <c r="AE102" i="3"/>
  <c r="AI102" i="3" s="1"/>
  <c r="S102" i="3" s="1"/>
  <c r="O99" i="1" s="1"/>
  <c r="AK99" i="1" s="1"/>
  <c r="S216" i="3"/>
  <c r="Z207" i="3"/>
  <c r="AA207" i="3" s="1"/>
  <c r="Z231" i="3"/>
  <c r="AA231" i="3" s="1"/>
  <c r="Z211" i="3"/>
  <c r="AB211" i="3" s="1"/>
  <c r="AE213" i="3"/>
  <c r="AI213" i="3" s="1"/>
  <c r="S213" i="3" s="1"/>
  <c r="Z196" i="3"/>
  <c r="AA196" i="3" s="1"/>
  <c r="Z285" i="3"/>
  <c r="AB285" i="3" s="1"/>
  <c r="Z333" i="3"/>
  <c r="AB333" i="3" s="1"/>
  <c r="Z305" i="3"/>
  <c r="AA305" i="3" s="1"/>
  <c r="AE342" i="3"/>
  <c r="AI342" i="3" s="1"/>
  <c r="T342" i="3" s="1"/>
  <c r="V113" i="1" s="1"/>
  <c r="AD113" i="1" s="1"/>
  <c r="AG113" i="1" s="1"/>
  <c r="Z131" i="3"/>
  <c r="AB131" i="3" s="1"/>
  <c r="S168" i="3"/>
  <c r="AE132" i="3"/>
  <c r="AI132" i="3" s="1"/>
  <c r="S132" i="3" s="1"/>
  <c r="O129" i="1" s="1"/>
  <c r="AK129" i="1" s="1"/>
  <c r="S222" i="3"/>
  <c r="S226" i="3"/>
  <c r="T299" i="3"/>
  <c r="V70" i="1" s="1"/>
  <c r="AD70" i="1" s="1"/>
  <c r="AG70" i="1" s="1"/>
  <c r="AE214" i="3"/>
  <c r="AI214" i="3" s="1"/>
  <c r="S214" i="3" s="1"/>
  <c r="AE234" i="3"/>
  <c r="AI234" i="3" s="1"/>
  <c r="S234" i="3" s="1"/>
  <c r="U5" i="1" s="1"/>
  <c r="AC5" i="1" s="1"/>
  <c r="AE308" i="3"/>
  <c r="AI308" i="3" s="1"/>
  <c r="S308" i="3" s="1"/>
  <c r="U79" i="1" s="1"/>
  <c r="AC79" i="1" s="1"/>
  <c r="S375" i="3"/>
  <c r="U146" i="1" s="1"/>
  <c r="AC146" i="1" s="1"/>
  <c r="AE317" i="3"/>
  <c r="AI317" i="3" s="1"/>
  <c r="S317" i="3" s="1"/>
  <c r="U88" i="1" s="1"/>
  <c r="AC88" i="1" s="1"/>
  <c r="AE315" i="3"/>
  <c r="AI315" i="3" s="1"/>
  <c r="S315" i="3" s="1"/>
  <c r="U86" i="1" s="1"/>
  <c r="AC86" i="1" s="1"/>
  <c r="AE349" i="3"/>
  <c r="AI349" i="3" s="1"/>
  <c r="S349" i="3" s="1"/>
  <c r="U120" i="1" s="1"/>
  <c r="AC120" i="1" s="1"/>
  <c r="Z375" i="3"/>
  <c r="AB375" i="3" s="1"/>
  <c r="Z182" i="3"/>
  <c r="AA182" i="3" s="1"/>
  <c r="Z170" i="3"/>
  <c r="AA170" i="3" s="1"/>
  <c r="T170" i="3"/>
  <c r="P167" i="1" s="1"/>
  <c r="AL167" i="1" s="1"/>
  <c r="AE7" i="3"/>
  <c r="AI7" i="3" s="1"/>
  <c r="S7" i="3" s="1"/>
  <c r="O4" i="1" s="1"/>
  <c r="AK4" i="1" s="1"/>
  <c r="AE108" i="3"/>
  <c r="AI108" i="3" s="1"/>
  <c r="T108" i="3" s="1"/>
  <c r="P105" i="1" s="1"/>
  <c r="AL105" i="1" s="1"/>
  <c r="AP105" i="1" s="1"/>
  <c r="S118" i="3"/>
  <c r="O115" i="1" s="1"/>
  <c r="AK115" i="1" s="1"/>
  <c r="AE109" i="3"/>
  <c r="AI109" i="3" s="1"/>
  <c r="S109" i="3" s="1"/>
  <c r="O106" i="1" s="1"/>
  <c r="AK106" i="1" s="1"/>
  <c r="T168" i="3"/>
  <c r="P165" i="1" s="1"/>
  <c r="AL165" i="1" s="1"/>
  <c r="AE144" i="3"/>
  <c r="AI144" i="3" s="1"/>
  <c r="S144" i="3" s="1"/>
  <c r="O141" i="1" s="1"/>
  <c r="AK141" i="1" s="1"/>
  <c r="S299" i="3"/>
  <c r="U70" i="1" s="1"/>
  <c r="AC70" i="1" s="1"/>
  <c r="AE70" i="1" s="1"/>
  <c r="AE208" i="3"/>
  <c r="AI208" i="3" s="1"/>
  <c r="S208" i="3" s="1"/>
  <c r="AE263" i="3"/>
  <c r="AI263" i="3" s="1"/>
  <c r="S263" i="3" s="1"/>
  <c r="U34" i="1" s="1"/>
  <c r="AC34" i="1" s="1"/>
  <c r="S364" i="3"/>
  <c r="U135" i="1" s="1"/>
  <c r="AC135" i="1" s="1"/>
  <c r="Z291" i="3"/>
  <c r="AB291" i="3" s="1"/>
  <c r="AE302" i="3"/>
  <c r="AI302" i="3" s="1"/>
  <c r="S302" i="3" s="1"/>
  <c r="U73" i="1" s="1"/>
  <c r="AC73" i="1" s="1"/>
  <c r="AE312" i="3"/>
  <c r="AI312" i="3" s="1"/>
  <c r="S312" i="3" s="1"/>
  <c r="U83" i="1" s="1"/>
  <c r="AC83" i="1" s="1"/>
  <c r="Z364" i="3"/>
  <c r="AB364" i="3" s="1"/>
  <c r="AE351" i="3"/>
  <c r="AI351" i="3" s="1"/>
  <c r="T351" i="3" s="1"/>
  <c r="V122" i="1" s="1"/>
  <c r="AD122" i="1" s="1"/>
  <c r="AG122" i="1" s="1"/>
  <c r="T182" i="3"/>
  <c r="P179" i="1" s="1"/>
  <c r="AL179" i="1" s="1"/>
  <c r="S305" i="3"/>
  <c r="U76" i="1" s="1"/>
  <c r="AC76" i="1" s="1"/>
  <c r="AE100" i="3"/>
  <c r="AI100" i="3" s="1"/>
  <c r="S100" i="3" s="1"/>
  <c r="O97" i="1" s="1"/>
  <c r="AK97" i="1" s="1"/>
  <c r="Z168" i="3"/>
  <c r="AA168" i="3" s="1"/>
  <c r="S224" i="3"/>
  <c r="T364" i="3"/>
  <c r="AE328" i="3"/>
  <c r="AI328" i="3" s="1"/>
  <c r="S328" i="3" s="1"/>
  <c r="U99" i="1" s="1"/>
  <c r="AC99" i="1" s="1"/>
  <c r="Z358" i="3"/>
  <c r="AB358" i="3" s="1"/>
  <c r="AE372" i="3"/>
  <c r="AI372" i="3" s="1"/>
  <c r="R372" i="3" s="1"/>
  <c r="T143" i="1" s="1"/>
  <c r="AB143" i="1" s="1"/>
  <c r="Z228" i="3"/>
  <c r="AB228" i="3" s="1"/>
  <c r="Z215" i="3"/>
  <c r="AA215" i="3" s="1"/>
  <c r="Z219" i="3"/>
  <c r="AA219" i="3" s="1"/>
  <c r="S212" i="3"/>
  <c r="Z217" i="3"/>
  <c r="AA217" i="3" s="1"/>
  <c r="AE202" i="3"/>
  <c r="AI202" i="3" s="1"/>
  <c r="T202" i="3" s="1"/>
  <c r="AE434" i="3"/>
  <c r="AI434" i="3" s="1"/>
  <c r="S434" i="3" s="1"/>
  <c r="S194" i="3"/>
  <c r="AE414" i="3"/>
  <c r="AI414" i="3" s="1"/>
  <c r="S414" i="3" s="1"/>
  <c r="AE188" i="3"/>
  <c r="AI188" i="3" s="1"/>
  <c r="R188" i="3" s="1"/>
  <c r="AE412" i="3"/>
  <c r="AI412" i="3" s="1"/>
  <c r="T412" i="3" s="1"/>
  <c r="V183" i="1" s="1"/>
  <c r="AD183" i="1" s="1"/>
  <c r="AG183" i="1" s="1"/>
  <c r="Z172" i="3"/>
  <c r="AA172" i="3" s="1"/>
  <c r="AE397" i="3"/>
  <c r="AI397" i="3" s="1"/>
  <c r="S397" i="3" s="1"/>
  <c r="U168" i="1" s="1"/>
  <c r="AC168" i="1" s="1"/>
  <c r="S174" i="3"/>
  <c r="Z164" i="3"/>
  <c r="AA164" i="3" s="1"/>
  <c r="AE154" i="3"/>
  <c r="AI154" i="3" s="1"/>
  <c r="S154" i="3" s="1"/>
  <c r="O151" i="1" s="1"/>
  <c r="AK151" i="1" s="1"/>
  <c r="AE148" i="3"/>
  <c r="AI148" i="3" s="1"/>
  <c r="S148" i="3" s="1"/>
  <c r="O145" i="1" s="1"/>
  <c r="AK145" i="1" s="1"/>
  <c r="T366" i="3"/>
  <c r="V137" i="1" s="1"/>
  <c r="AD137" i="1" s="1"/>
  <c r="AG137" i="1" s="1"/>
  <c r="Z366" i="3"/>
  <c r="AA366" i="3" s="1"/>
  <c r="AE140" i="3"/>
  <c r="AI140" i="3" s="1"/>
  <c r="S140" i="3" s="1"/>
  <c r="O137" i="1" s="1"/>
  <c r="AK137" i="1" s="1"/>
  <c r="AE138" i="3"/>
  <c r="AI138" i="3" s="1"/>
  <c r="T138" i="3" s="1"/>
  <c r="P135" i="1" s="1"/>
  <c r="AL135" i="1" s="1"/>
  <c r="AP135" i="1" s="1"/>
  <c r="Z362" i="3"/>
  <c r="AA362" i="3" s="1"/>
  <c r="AE134" i="3"/>
  <c r="AI134" i="3" s="1"/>
  <c r="S134" i="3" s="1"/>
  <c r="O131" i="1" s="1"/>
  <c r="AK131" i="1" s="1"/>
  <c r="S358" i="3"/>
  <c r="U129" i="1" s="1"/>
  <c r="AC129" i="1" s="1"/>
  <c r="AE354" i="3"/>
  <c r="AI354" i="3" s="1"/>
  <c r="S354" i="3" s="1"/>
  <c r="U125" i="1" s="1"/>
  <c r="AC125" i="1" s="1"/>
  <c r="S353" i="3"/>
  <c r="U124" i="1" s="1"/>
  <c r="AC124" i="1" s="1"/>
  <c r="AE344" i="3"/>
  <c r="AI344" i="3" s="1"/>
  <c r="S344" i="3" s="1"/>
  <c r="U115" i="1" s="1"/>
  <c r="AC115" i="1" s="1"/>
  <c r="AE117" i="3"/>
  <c r="AI117" i="3" s="1"/>
  <c r="S117" i="3" s="1"/>
  <c r="O114" i="1" s="1"/>
  <c r="AK114" i="1" s="1"/>
  <c r="AE116" i="3"/>
  <c r="AI116" i="3" s="1"/>
  <c r="S116" i="3" s="1"/>
  <c r="O113" i="1" s="1"/>
  <c r="AK113" i="1" s="1"/>
  <c r="Z112" i="3"/>
  <c r="AA112" i="3" s="1"/>
  <c r="AE111" i="3"/>
  <c r="AI111" i="3" s="1"/>
  <c r="T111" i="3" s="1"/>
  <c r="P108" i="1" s="1"/>
  <c r="AL108" i="1" s="1"/>
  <c r="AP108" i="1" s="1"/>
  <c r="AE114" i="3"/>
  <c r="AI114" i="3" s="1"/>
  <c r="T114" i="3" s="1"/>
  <c r="P111" i="1" s="1"/>
  <c r="AL111" i="1" s="1"/>
  <c r="AP111" i="1" s="1"/>
  <c r="AE334" i="3"/>
  <c r="AI334" i="3" s="1"/>
  <c r="S334" i="3" s="1"/>
  <c r="U105" i="1" s="1"/>
  <c r="AC105" i="1" s="1"/>
  <c r="AE332" i="3"/>
  <c r="AI332" i="3" s="1"/>
  <c r="S332" i="3" s="1"/>
  <c r="U103" i="1" s="1"/>
  <c r="AC103" i="1" s="1"/>
  <c r="AE330" i="3"/>
  <c r="AI330" i="3" s="1"/>
  <c r="S330" i="3" s="1"/>
  <c r="U101" i="1" s="1"/>
  <c r="AC101" i="1" s="1"/>
  <c r="AE327" i="3"/>
  <c r="AI327" i="3" s="1"/>
  <c r="S327" i="3" s="1"/>
  <c r="U98" i="1" s="1"/>
  <c r="AC98" i="1" s="1"/>
  <c r="AE101" i="3"/>
  <c r="AI101" i="3" s="1"/>
  <c r="S101" i="3" s="1"/>
  <c r="O98" i="1" s="1"/>
  <c r="AK98" i="1" s="1"/>
  <c r="S323" i="3"/>
  <c r="U94" i="1" s="1"/>
  <c r="AC94" i="1" s="1"/>
  <c r="AE322" i="3"/>
  <c r="AI322" i="3" s="1"/>
  <c r="S322" i="3" s="1"/>
  <c r="U93" i="1" s="1"/>
  <c r="AC93" i="1" s="1"/>
  <c r="AE316" i="3"/>
  <c r="AI316" i="3" s="1"/>
  <c r="S316" i="3" s="1"/>
  <c r="U87" i="1" s="1"/>
  <c r="AC87" i="1" s="1"/>
  <c r="AE313" i="3"/>
  <c r="AI313" i="3" s="1"/>
  <c r="S313" i="3" s="1"/>
  <c r="U84" i="1" s="1"/>
  <c r="AC84" i="1" s="1"/>
  <c r="S304" i="3"/>
  <c r="U75" i="1" s="1"/>
  <c r="AC75" i="1" s="1"/>
  <c r="Z279" i="3"/>
  <c r="AB279" i="3" s="1"/>
  <c r="AE273" i="3"/>
  <c r="AI273" i="3" s="1"/>
  <c r="S273" i="3" s="1"/>
  <c r="U44" i="1" s="1"/>
  <c r="AC44" i="1" s="1"/>
  <c r="AE271" i="3"/>
  <c r="AI271" i="3" s="1"/>
  <c r="S271" i="3" s="1"/>
  <c r="U42" i="1" s="1"/>
  <c r="AC42" i="1" s="1"/>
  <c r="AE257" i="3"/>
  <c r="AI257" i="3" s="1"/>
  <c r="S257" i="3" s="1"/>
  <c r="U28" i="1" s="1"/>
  <c r="AC28" i="1" s="1"/>
  <c r="Z243" i="3"/>
  <c r="AB243" i="3" s="1"/>
  <c r="Z233" i="3"/>
  <c r="AA233" i="3" s="1"/>
  <c r="S233" i="3"/>
  <c r="U4" i="1" s="1"/>
  <c r="AC4" i="1" s="1"/>
  <c r="AE232" i="3"/>
  <c r="AI232" i="3" s="1"/>
  <c r="S232" i="3" s="1"/>
  <c r="U3" i="1" s="1"/>
  <c r="AC3" i="1" s="1"/>
  <c r="S231" i="3"/>
  <c r="U2" i="1" s="1"/>
  <c r="AC2" i="1" s="1"/>
  <c r="S249" i="3"/>
  <c r="U20" i="1" s="1"/>
  <c r="AC20" i="1" s="1"/>
  <c r="AE265" i="3"/>
  <c r="AI265" i="3" s="1"/>
  <c r="S265" i="3" s="1"/>
  <c r="U36" i="1" s="1"/>
  <c r="AC36" i="1" s="1"/>
  <c r="Z293" i="3"/>
  <c r="AA293" i="3" s="1"/>
  <c r="S331" i="3"/>
  <c r="U102" i="1" s="1"/>
  <c r="AC102" i="1" s="1"/>
  <c r="S347" i="3"/>
  <c r="U118" i="1" s="1"/>
  <c r="AC118" i="1" s="1"/>
  <c r="Z287" i="3"/>
  <c r="AA287" i="3" s="1"/>
  <c r="S370" i="3"/>
  <c r="U141" i="1" s="1"/>
  <c r="AC141" i="1" s="1"/>
  <c r="AE300" i="3"/>
  <c r="AI300" i="3" s="1"/>
  <c r="S300" i="3" s="1"/>
  <c r="U71" i="1" s="1"/>
  <c r="AC71" i="1" s="1"/>
  <c r="AE301" i="3"/>
  <c r="AI301" i="3" s="1"/>
  <c r="S301" i="3" s="1"/>
  <c r="U72" i="1" s="1"/>
  <c r="AC72" i="1" s="1"/>
  <c r="Z352" i="3"/>
  <c r="AA352" i="3" s="1"/>
  <c r="Z377" i="3"/>
  <c r="AA377" i="3" s="1"/>
  <c r="AE245" i="3"/>
  <c r="AI245" i="3" s="1"/>
  <c r="T245" i="3" s="1"/>
  <c r="V16" i="1" s="1"/>
  <c r="AD16" i="1" s="1"/>
  <c r="AG16" i="1" s="1"/>
  <c r="S352" i="3"/>
  <c r="U123" i="1" s="1"/>
  <c r="AC123" i="1" s="1"/>
  <c r="S348" i="3"/>
  <c r="U119" i="1" s="1"/>
  <c r="AC119" i="1" s="1"/>
  <c r="T370" i="3"/>
  <c r="V141" i="1" s="1"/>
  <c r="AD141" i="1" s="1"/>
  <c r="AG141" i="1" s="1"/>
  <c r="AE310" i="3"/>
  <c r="AI310" i="3" s="1"/>
  <c r="S310" i="3" s="1"/>
  <c r="U81" i="1" s="1"/>
  <c r="AC81" i="1" s="1"/>
  <c r="AE326" i="3"/>
  <c r="AI326" i="3" s="1"/>
  <c r="S326" i="3" s="1"/>
  <c r="U97" i="1" s="1"/>
  <c r="AC97" i="1" s="1"/>
  <c r="AE373" i="3"/>
  <c r="AI373" i="3" s="1"/>
  <c r="R373" i="3" s="1"/>
  <c r="T144" i="1" s="1"/>
  <c r="AB144" i="1" s="1"/>
  <c r="AE307" i="3"/>
  <c r="AI307" i="3" s="1"/>
  <c r="S307" i="3" s="1"/>
  <c r="U78" i="1" s="1"/>
  <c r="AC78" i="1" s="1"/>
  <c r="Z339" i="3"/>
  <c r="AA339" i="3" s="1"/>
  <c r="AE321" i="3"/>
  <c r="AI321" i="3" s="1"/>
  <c r="S321" i="3" s="1"/>
  <c r="U92" i="1" s="1"/>
  <c r="AC92" i="1" s="1"/>
  <c r="AE410" i="3"/>
  <c r="AI410" i="3" s="1"/>
  <c r="T410" i="3" s="1"/>
  <c r="AE416" i="3"/>
  <c r="AI416" i="3" s="1"/>
  <c r="S416" i="3" s="1"/>
  <c r="S377" i="3"/>
  <c r="U148" i="1" s="1"/>
  <c r="AC148" i="1" s="1"/>
  <c r="S287" i="3"/>
  <c r="U58" i="1" s="1"/>
  <c r="AC58" i="1" s="1"/>
  <c r="AE58" i="1" s="1"/>
  <c r="S366" i="3"/>
  <c r="S379" i="3"/>
  <c r="U150" i="1" s="1"/>
  <c r="AC150" i="1" s="1"/>
  <c r="S35" i="3"/>
  <c r="O32" i="1" s="1"/>
  <c r="AK32" i="1" s="1"/>
  <c r="Z418" i="3"/>
  <c r="AB418" i="3" s="1"/>
  <c r="AE418" i="3"/>
  <c r="AI418" i="3" s="1"/>
  <c r="R418" i="3" s="1"/>
  <c r="S408" i="3"/>
  <c r="U179" i="1" s="1"/>
  <c r="AC179" i="1" s="1"/>
  <c r="S112" i="3"/>
  <c r="O109" i="1" s="1"/>
  <c r="AK109" i="1" s="1"/>
  <c r="AE11" i="3"/>
  <c r="AI11" i="3" s="1"/>
  <c r="T11" i="3" s="1"/>
  <c r="P8" i="1" s="1"/>
  <c r="AL8" i="1" s="1"/>
  <c r="AP8" i="1" s="1"/>
  <c r="S156" i="3"/>
  <c r="O153" i="1" s="1"/>
  <c r="AK153" i="1" s="1"/>
  <c r="S160" i="3"/>
  <c r="S172" i="3"/>
  <c r="O169" i="1" s="1"/>
  <c r="AK169" i="1" s="1"/>
  <c r="S180" i="3"/>
  <c r="O177" i="1" s="1"/>
  <c r="AK177" i="1" s="1"/>
  <c r="S184" i="3"/>
  <c r="O181" i="1" s="1"/>
  <c r="AK181" i="1" s="1"/>
  <c r="S217" i="3"/>
  <c r="S221" i="3"/>
  <c r="Z184" i="3"/>
  <c r="AB184" i="3" s="1"/>
  <c r="S220" i="3"/>
  <c r="S228" i="3"/>
  <c r="Z221" i="3"/>
  <c r="AE113" i="3"/>
  <c r="AI113" i="3" s="1"/>
  <c r="S113" i="3" s="1"/>
  <c r="O110" i="1" s="1"/>
  <c r="AK110" i="1" s="1"/>
  <c r="Z160" i="3"/>
  <c r="AA160" i="3" s="1"/>
  <c r="AE192" i="3"/>
  <c r="AI192" i="3" s="1"/>
  <c r="S192" i="3" s="1"/>
  <c r="T33" i="3"/>
  <c r="P30" i="1" s="1"/>
  <c r="AL30" i="1" s="1"/>
  <c r="AP30" i="1" s="1"/>
  <c r="AE105" i="3"/>
  <c r="AI105" i="3" s="1"/>
  <c r="R105" i="3" s="1"/>
  <c r="N102" i="1" s="1"/>
  <c r="AJ102" i="1" s="1"/>
  <c r="AE158" i="3"/>
  <c r="AI158" i="3" s="1"/>
  <c r="S158" i="3" s="1"/>
  <c r="O155" i="1" s="1"/>
  <c r="AK155" i="1" s="1"/>
  <c r="AE206" i="3"/>
  <c r="AI206" i="3" s="1"/>
  <c r="S206" i="3" s="1"/>
  <c r="Z180" i="3"/>
  <c r="AA180" i="3" s="1"/>
  <c r="Z17" i="3"/>
  <c r="AA17" i="3" s="1"/>
  <c r="S33" i="3"/>
  <c r="O30" i="1" s="1"/>
  <c r="AK30" i="1" s="1"/>
  <c r="AM30" i="1" s="1"/>
  <c r="S170" i="3"/>
  <c r="O167" i="1" s="1"/>
  <c r="AK167" i="1" s="1"/>
  <c r="S182" i="3"/>
  <c r="O179" i="1" s="1"/>
  <c r="AK179" i="1" s="1"/>
  <c r="S207" i="3"/>
  <c r="S211" i="3"/>
  <c r="S215" i="3"/>
  <c r="S219" i="3"/>
  <c r="S223" i="3"/>
  <c r="S227" i="3"/>
  <c r="S196" i="3"/>
  <c r="S204" i="3"/>
  <c r="Z387" i="3"/>
  <c r="AE387" i="3"/>
  <c r="AI387" i="3" s="1"/>
  <c r="S387" i="3" s="1"/>
  <c r="U158" i="1" s="1"/>
  <c r="AC158" i="1" s="1"/>
  <c r="Z396" i="3"/>
  <c r="AE396" i="3"/>
  <c r="AI396" i="3" s="1"/>
  <c r="S396" i="3" s="1"/>
  <c r="U167" i="1" s="1"/>
  <c r="AC167" i="1" s="1"/>
  <c r="Z388" i="3"/>
  <c r="AE388" i="3"/>
  <c r="AI388" i="3" s="1"/>
  <c r="S388" i="3" s="1"/>
  <c r="U159" i="1" s="1"/>
  <c r="AC159" i="1" s="1"/>
  <c r="Z398" i="3"/>
  <c r="AE398" i="3"/>
  <c r="AI398" i="3" s="1"/>
  <c r="S398" i="3" s="1"/>
  <c r="Z400" i="3"/>
  <c r="AE400" i="3"/>
  <c r="AI400" i="3" s="1"/>
  <c r="S400" i="3" s="1"/>
  <c r="Z402" i="3"/>
  <c r="AE402" i="3"/>
  <c r="AI402" i="3" s="1"/>
  <c r="S402" i="3" s="1"/>
  <c r="Z404" i="3"/>
  <c r="AE404" i="3"/>
  <c r="AI404" i="3" s="1"/>
  <c r="S404" i="3" s="1"/>
  <c r="Z406" i="3"/>
  <c r="AE406" i="3"/>
  <c r="AI406" i="3" s="1"/>
  <c r="S406" i="3" s="1"/>
  <c r="AB397" i="3"/>
  <c r="AA397" i="3"/>
  <c r="AA414" i="3"/>
  <c r="AB414" i="3"/>
  <c r="Z415" i="3"/>
  <c r="AE415" i="3"/>
  <c r="AI415" i="3" s="1"/>
  <c r="S415" i="3" s="1"/>
  <c r="Z437" i="3"/>
  <c r="AE437" i="3"/>
  <c r="AI437" i="3" s="1"/>
  <c r="S437" i="3" s="1"/>
  <c r="AA416" i="3"/>
  <c r="AB416" i="3"/>
  <c r="R419" i="3"/>
  <c r="T419" i="3"/>
  <c r="Z438" i="3"/>
  <c r="AE438" i="3"/>
  <c r="AI438" i="3" s="1"/>
  <c r="S438" i="3" s="1"/>
  <c r="Z442" i="3"/>
  <c r="AE442" i="3"/>
  <c r="AI442" i="3" s="1"/>
  <c r="S442" i="3" s="1"/>
  <c r="Z446" i="3"/>
  <c r="AE446" i="3"/>
  <c r="AI446" i="3" s="1"/>
  <c r="S446" i="3" s="1"/>
  <c r="Z450" i="3"/>
  <c r="AE450" i="3"/>
  <c r="AI450" i="3" s="1"/>
  <c r="S450" i="3" s="1"/>
  <c r="Z454" i="3"/>
  <c r="AE454" i="3"/>
  <c r="AI454" i="3" s="1"/>
  <c r="S454" i="3" s="1"/>
  <c r="Z385" i="3"/>
  <c r="AE385" i="3"/>
  <c r="AI385" i="3" s="1"/>
  <c r="S385" i="3" s="1"/>
  <c r="U156" i="1" s="1"/>
  <c r="AC156" i="1" s="1"/>
  <c r="Z394" i="3"/>
  <c r="AE394" i="3"/>
  <c r="AI394" i="3" s="1"/>
  <c r="S394" i="3" s="1"/>
  <c r="U165" i="1" s="1"/>
  <c r="AC165" i="1" s="1"/>
  <c r="Z407" i="3"/>
  <c r="AE407" i="3"/>
  <c r="AI407" i="3" s="1"/>
  <c r="Z409" i="3"/>
  <c r="AE409" i="3"/>
  <c r="AI409" i="3" s="1"/>
  <c r="S409" i="3" s="1"/>
  <c r="U180" i="1" s="1"/>
  <c r="AC180" i="1" s="1"/>
  <c r="Z417" i="3"/>
  <c r="AE417" i="3"/>
  <c r="AI417" i="3" s="1"/>
  <c r="S417" i="3" s="1"/>
  <c r="AA410" i="3"/>
  <c r="AB410" i="3"/>
  <c r="Z420" i="3"/>
  <c r="AE420" i="3"/>
  <c r="AI420" i="3" s="1"/>
  <c r="S420" i="3" s="1"/>
  <c r="Z421" i="3"/>
  <c r="AE421" i="3"/>
  <c r="AI421" i="3" s="1"/>
  <c r="S421" i="3" s="1"/>
  <c r="Z423" i="3"/>
  <c r="AE423" i="3"/>
  <c r="AI423" i="3" s="1"/>
  <c r="S423" i="3" s="1"/>
  <c r="Z425" i="3"/>
  <c r="AE425" i="3"/>
  <c r="AI425" i="3" s="1"/>
  <c r="S425" i="3" s="1"/>
  <c r="Z427" i="3"/>
  <c r="AE427" i="3"/>
  <c r="AI427" i="3" s="1"/>
  <c r="S427" i="3" s="1"/>
  <c r="Z429" i="3"/>
  <c r="AE429" i="3"/>
  <c r="AI429" i="3" s="1"/>
  <c r="S429" i="3" s="1"/>
  <c r="Z431" i="3"/>
  <c r="AE431" i="3"/>
  <c r="AI431" i="3" s="1"/>
  <c r="S431" i="3" s="1"/>
  <c r="Z441" i="3"/>
  <c r="AE441" i="3"/>
  <c r="AI441" i="3" s="1"/>
  <c r="S441" i="3" s="1"/>
  <c r="Z445" i="3"/>
  <c r="AE445" i="3"/>
  <c r="AI445" i="3" s="1"/>
  <c r="S445" i="3" s="1"/>
  <c r="Z449" i="3"/>
  <c r="AE449" i="3"/>
  <c r="AI449" i="3" s="1"/>
  <c r="S449" i="3" s="1"/>
  <c r="Z453" i="3"/>
  <c r="AE453" i="3"/>
  <c r="AI453" i="3" s="1"/>
  <c r="S453" i="3" s="1"/>
  <c r="Z383" i="3"/>
  <c r="AE383" i="3"/>
  <c r="AI383" i="3" s="1"/>
  <c r="S383" i="3" s="1"/>
  <c r="U154" i="1" s="1"/>
  <c r="AC154" i="1" s="1"/>
  <c r="Z392" i="3"/>
  <c r="AE392" i="3"/>
  <c r="AI392" i="3" s="1"/>
  <c r="S392" i="3" s="1"/>
  <c r="Z384" i="3"/>
  <c r="AE384" i="3"/>
  <c r="AI384" i="3" s="1"/>
  <c r="S384" i="3" s="1"/>
  <c r="U155" i="1" s="1"/>
  <c r="AC155" i="1" s="1"/>
  <c r="Z393" i="3"/>
  <c r="AE393" i="3"/>
  <c r="AI393" i="3" s="1"/>
  <c r="S393" i="3" s="1"/>
  <c r="U164" i="1" s="1"/>
  <c r="AC164" i="1" s="1"/>
  <c r="Z391" i="3"/>
  <c r="AE391" i="3"/>
  <c r="AI391" i="3" s="1"/>
  <c r="S391" i="3" s="1"/>
  <c r="U162" i="1" s="1"/>
  <c r="AC162" i="1" s="1"/>
  <c r="Z399" i="3"/>
  <c r="AE399" i="3"/>
  <c r="AI399" i="3" s="1"/>
  <c r="S399" i="3" s="1"/>
  <c r="U170" i="1" s="1"/>
  <c r="AC170" i="1" s="1"/>
  <c r="Z401" i="3"/>
  <c r="AE401" i="3"/>
  <c r="AI401" i="3" s="1"/>
  <c r="S401" i="3" s="1"/>
  <c r="U172" i="1" s="1"/>
  <c r="AC172" i="1" s="1"/>
  <c r="Z403" i="3"/>
  <c r="AE403" i="3"/>
  <c r="AI403" i="3" s="1"/>
  <c r="S403" i="3" s="1"/>
  <c r="U174" i="1" s="1"/>
  <c r="AC174" i="1" s="1"/>
  <c r="Z405" i="3"/>
  <c r="AE405" i="3"/>
  <c r="AI405" i="3" s="1"/>
  <c r="S405" i="3" s="1"/>
  <c r="U176" i="1" s="1"/>
  <c r="AC176" i="1" s="1"/>
  <c r="Z390" i="3"/>
  <c r="AE390" i="3"/>
  <c r="AI390" i="3" s="1"/>
  <c r="S390" i="3" s="1"/>
  <c r="U161" i="1" s="1"/>
  <c r="AC161" i="1" s="1"/>
  <c r="Z395" i="3"/>
  <c r="AE395" i="3"/>
  <c r="AI395" i="3" s="1"/>
  <c r="S395" i="3" s="1"/>
  <c r="U166" i="1" s="1"/>
  <c r="AC166" i="1" s="1"/>
  <c r="Z411" i="3"/>
  <c r="AE411" i="3"/>
  <c r="AI411" i="3" s="1"/>
  <c r="Z436" i="3"/>
  <c r="AE436" i="3"/>
  <c r="AI436" i="3" s="1"/>
  <c r="AA412" i="3"/>
  <c r="AB412" i="3"/>
  <c r="AB434" i="3"/>
  <c r="AA434" i="3"/>
  <c r="Z435" i="3"/>
  <c r="AE435" i="3"/>
  <c r="AI435" i="3" s="1"/>
  <c r="Z440" i="3"/>
  <c r="AE440" i="3"/>
  <c r="AI440" i="3" s="1"/>
  <c r="S440" i="3" s="1"/>
  <c r="Z444" i="3"/>
  <c r="AE444" i="3"/>
  <c r="AI444" i="3" s="1"/>
  <c r="S444" i="3" s="1"/>
  <c r="Z448" i="3"/>
  <c r="AE448" i="3"/>
  <c r="AI448" i="3" s="1"/>
  <c r="S448" i="3" s="1"/>
  <c r="Z452" i="3"/>
  <c r="AE452" i="3"/>
  <c r="AI452" i="3" s="1"/>
  <c r="S452" i="3" s="1"/>
  <c r="Z389" i="3"/>
  <c r="AE389" i="3"/>
  <c r="AI389" i="3" s="1"/>
  <c r="Z386" i="3"/>
  <c r="AE386" i="3"/>
  <c r="AI386" i="3" s="1"/>
  <c r="Z413" i="3"/>
  <c r="AE413" i="3"/>
  <c r="AI413" i="3" s="1"/>
  <c r="S413" i="3" s="1"/>
  <c r="U184" i="1" s="1"/>
  <c r="AC184" i="1" s="1"/>
  <c r="Z433" i="3"/>
  <c r="AE433" i="3"/>
  <c r="AI433" i="3" s="1"/>
  <c r="T408" i="3"/>
  <c r="V179" i="1" s="1"/>
  <c r="AD179" i="1" s="1"/>
  <c r="AG179" i="1" s="1"/>
  <c r="R408" i="3"/>
  <c r="T416" i="3"/>
  <c r="R416" i="3"/>
  <c r="Z422" i="3"/>
  <c r="AE422" i="3"/>
  <c r="AI422" i="3" s="1"/>
  <c r="Z424" i="3"/>
  <c r="AE424" i="3"/>
  <c r="AI424" i="3" s="1"/>
  <c r="Z426" i="3"/>
  <c r="AE426" i="3"/>
  <c r="AI426" i="3" s="1"/>
  <c r="S426" i="3" s="1"/>
  <c r="Z428" i="3"/>
  <c r="AE428" i="3"/>
  <c r="AI428" i="3" s="1"/>
  <c r="Z430" i="3"/>
  <c r="AE430" i="3"/>
  <c r="AI430" i="3" s="1"/>
  <c r="Z432" i="3"/>
  <c r="AE432" i="3"/>
  <c r="AI432" i="3" s="1"/>
  <c r="Z439" i="3"/>
  <c r="AE439" i="3"/>
  <c r="AI439" i="3" s="1"/>
  <c r="Z443" i="3"/>
  <c r="AE443" i="3"/>
  <c r="AI443" i="3" s="1"/>
  <c r="Z447" i="3"/>
  <c r="AE447" i="3"/>
  <c r="AI447" i="3" s="1"/>
  <c r="Z451" i="3"/>
  <c r="AE451" i="3"/>
  <c r="AI451" i="3" s="1"/>
  <c r="S235" i="3"/>
  <c r="U6" i="1" s="1"/>
  <c r="AC6" i="1" s="1"/>
  <c r="S251" i="3"/>
  <c r="S350" i="3"/>
  <c r="U121" i="1" s="1"/>
  <c r="AC121" i="1" s="1"/>
  <c r="S146" i="3"/>
  <c r="O143" i="1" s="1"/>
  <c r="AK143" i="1" s="1"/>
  <c r="S285" i="3"/>
  <c r="U56" i="1" s="1"/>
  <c r="AC56" i="1" s="1"/>
  <c r="S293" i="3"/>
  <c r="U64" i="1" s="1"/>
  <c r="AC64" i="1" s="1"/>
  <c r="S279" i="3"/>
  <c r="U50" i="1" s="1"/>
  <c r="AC50" i="1" s="1"/>
  <c r="AE210" i="3"/>
  <c r="AI210" i="3" s="1"/>
  <c r="S210" i="3" s="1"/>
  <c r="AE255" i="3"/>
  <c r="AI255" i="3" s="1"/>
  <c r="S255" i="3" s="1"/>
  <c r="U26" i="1" s="1"/>
  <c r="AC26" i="1" s="1"/>
  <c r="Z281" i="3"/>
  <c r="AA281" i="3" s="1"/>
  <c r="Z297" i="3"/>
  <c r="AB297" i="3" s="1"/>
  <c r="S335" i="3"/>
  <c r="U106" i="1" s="1"/>
  <c r="AC106" i="1" s="1"/>
  <c r="S339" i="3"/>
  <c r="U110" i="1" s="1"/>
  <c r="AC110" i="1" s="1"/>
  <c r="AE319" i="3"/>
  <c r="AI319" i="3" s="1"/>
  <c r="S319" i="3" s="1"/>
  <c r="U90" i="1" s="1"/>
  <c r="AC90" i="1" s="1"/>
  <c r="S381" i="3"/>
  <c r="U152" i="1" s="1"/>
  <c r="AC152" i="1" s="1"/>
  <c r="Z350" i="3"/>
  <c r="AA350" i="3" s="1"/>
  <c r="S283" i="3"/>
  <c r="U54" i="1" s="1"/>
  <c r="AC54" i="1" s="1"/>
  <c r="S291" i="3"/>
  <c r="U62" i="1" s="1"/>
  <c r="AC62" i="1" s="1"/>
  <c r="S243" i="3"/>
  <c r="S259" i="3"/>
  <c r="U30" i="1" s="1"/>
  <c r="AC30" i="1" s="1"/>
  <c r="S346" i="3"/>
  <c r="U117" i="1" s="1"/>
  <c r="AC117" i="1" s="1"/>
  <c r="AE309" i="3"/>
  <c r="AI309" i="3" s="1"/>
  <c r="S309" i="3" s="1"/>
  <c r="U80" i="1" s="1"/>
  <c r="AC80" i="1" s="1"/>
  <c r="AE340" i="3"/>
  <c r="AI340" i="3" s="1"/>
  <c r="S340" i="3" s="1"/>
  <c r="U111" i="1" s="1"/>
  <c r="AC111" i="1" s="1"/>
  <c r="AE356" i="3"/>
  <c r="AI356" i="3" s="1"/>
  <c r="S356" i="3" s="1"/>
  <c r="U127" i="1" s="1"/>
  <c r="AC127" i="1" s="1"/>
  <c r="Z381" i="3"/>
  <c r="AA381" i="3" s="1"/>
  <c r="AE31" i="3"/>
  <c r="AI31" i="3" s="1"/>
  <c r="R31" i="3" s="1"/>
  <c r="N28" i="1" s="1"/>
  <c r="AJ28" i="1" s="1"/>
  <c r="Z31" i="3"/>
  <c r="AB31" i="3" s="1"/>
  <c r="AE98" i="3"/>
  <c r="AI98" i="3" s="1"/>
  <c r="Z98" i="3"/>
  <c r="AE186" i="3"/>
  <c r="AI186" i="3" s="1"/>
  <c r="S186" i="3" s="1"/>
  <c r="O183" i="1" s="1"/>
  <c r="AK183" i="1" s="1"/>
  <c r="Z186" i="3"/>
  <c r="AA186" i="3" s="1"/>
  <c r="S9" i="3"/>
  <c r="O6" i="1" s="1"/>
  <c r="AK6" i="1" s="1"/>
  <c r="S164" i="3"/>
  <c r="O161" i="1" s="1"/>
  <c r="AK161" i="1" s="1"/>
  <c r="S281" i="3"/>
  <c r="U52" i="1" s="1"/>
  <c r="AC52" i="1" s="1"/>
  <c r="S297" i="3"/>
  <c r="U68" i="1" s="1"/>
  <c r="AC68" i="1" s="1"/>
  <c r="S333" i="3"/>
  <c r="U104" i="1" s="1"/>
  <c r="AC104" i="1" s="1"/>
  <c r="S341" i="3"/>
  <c r="U112" i="1" s="1"/>
  <c r="AC112" i="1" s="1"/>
  <c r="S362" i="3"/>
  <c r="AE162" i="3"/>
  <c r="AI162" i="3" s="1"/>
  <c r="R162" i="3" s="1"/>
  <c r="N159" i="1" s="1"/>
  <c r="AJ159" i="1" s="1"/>
  <c r="Z162" i="3"/>
  <c r="AB162" i="3" s="1"/>
  <c r="Z22" i="3"/>
  <c r="AE22" i="3"/>
  <c r="AI22" i="3" s="1"/>
  <c r="S22" i="3" s="1"/>
  <c r="O19" i="1" s="1"/>
  <c r="AK19" i="1" s="1"/>
  <c r="AE10" i="3"/>
  <c r="AI10" i="3" s="1"/>
  <c r="S10" i="3" s="1"/>
  <c r="O7" i="1" s="1"/>
  <c r="AK7" i="1" s="1"/>
  <c r="Z10" i="3"/>
  <c r="AA11" i="3"/>
  <c r="AB11" i="3"/>
  <c r="AE12" i="3"/>
  <c r="AI12" i="3" s="1"/>
  <c r="S12" i="3" s="1"/>
  <c r="O9" i="1" s="1"/>
  <c r="AK9" i="1" s="1"/>
  <c r="Z12" i="3"/>
  <c r="AA13" i="3"/>
  <c r="AB13" i="3"/>
  <c r="Z28" i="3"/>
  <c r="AE28" i="3"/>
  <c r="AI28" i="3" s="1"/>
  <c r="Z50" i="3"/>
  <c r="AE50" i="3"/>
  <c r="AI50" i="3" s="1"/>
  <c r="S50" i="3" s="1"/>
  <c r="O47" i="1" s="1"/>
  <c r="AK47" i="1" s="1"/>
  <c r="Z37" i="3"/>
  <c r="AE37" i="3"/>
  <c r="AI37" i="3" s="1"/>
  <c r="Z45" i="3"/>
  <c r="AE45" i="3"/>
  <c r="AI45" i="3" s="1"/>
  <c r="AA19" i="3"/>
  <c r="AB19" i="3"/>
  <c r="Z42" i="3"/>
  <c r="AE42" i="3"/>
  <c r="AI42" i="3" s="1"/>
  <c r="Z72" i="3"/>
  <c r="AE72" i="3"/>
  <c r="AI72" i="3" s="1"/>
  <c r="S72" i="3" s="1"/>
  <c r="O69" i="1" s="1"/>
  <c r="AK69" i="1" s="1"/>
  <c r="AA29" i="3"/>
  <c r="AB29" i="3"/>
  <c r="Z49" i="3"/>
  <c r="AE49" i="3"/>
  <c r="AI49" i="3" s="1"/>
  <c r="Z34" i="3"/>
  <c r="AE34" i="3"/>
  <c r="AI34" i="3" s="1"/>
  <c r="S34" i="3" s="1"/>
  <c r="O31" i="1" s="1"/>
  <c r="AK31" i="1" s="1"/>
  <c r="Z59" i="3"/>
  <c r="AE59" i="3"/>
  <c r="AI59" i="3" s="1"/>
  <c r="S59" i="3" s="1"/>
  <c r="O56" i="1" s="1"/>
  <c r="AK56" i="1" s="1"/>
  <c r="Z67" i="3"/>
  <c r="AE67" i="3"/>
  <c r="AI67" i="3" s="1"/>
  <c r="S67" i="3" s="1"/>
  <c r="O64" i="1" s="1"/>
  <c r="AK64" i="1" s="1"/>
  <c r="Z83" i="3"/>
  <c r="AE83" i="3"/>
  <c r="AI83" i="3" s="1"/>
  <c r="Z84" i="3"/>
  <c r="AE84" i="3"/>
  <c r="AI84" i="3" s="1"/>
  <c r="T25" i="3"/>
  <c r="P22" i="1" s="1"/>
  <c r="AL22" i="1" s="1"/>
  <c r="AA102" i="3"/>
  <c r="AB102" i="3"/>
  <c r="AA106" i="3"/>
  <c r="AB106" i="3"/>
  <c r="AA110" i="3"/>
  <c r="AB110" i="3"/>
  <c r="AA114" i="3"/>
  <c r="AB114" i="3"/>
  <c r="AA118" i="3"/>
  <c r="AB118" i="3"/>
  <c r="Z121" i="3"/>
  <c r="AE121" i="3"/>
  <c r="AI121" i="3" s="1"/>
  <c r="Z54" i="3"/>
  <c r="AE54" i="3"/>
  <c r="AI54" i="3" s="1"/>
  <c r="S54" i="3" s="1"/>
  <c r="O51" i="1" s="1"/>
  <c r="AK51" i="1" s="1"/>
  <c r="Z62" i="3"/>
  <c r="AE62" i="3"/>
  <c r="AI62" i="3" s="1"/>
  <c r="S62" i="3" s="1"/>
  <c r="O59" i="1" s="1"/>
  <c r="AK59" i="1" s="1"/>
  <c r="Z126" i="3"/>
  <c r="AE126" i="3"/>
  <c r="AI126" i="3" s="1"/>
  <c r="AA101" i="3"/>
  <c r="AB101" i="3"/>
  <c r="AA105" i="3"/>
  <c r="AB105" i="3"/>
  <c r="AA109" i="3"/>
  <c r="AB109" i="3"/>
  <c r="AA113" i="3"/>
  <c r="AB113" i="3"/>
  <c r="AA117" i="3"/>
  <c r="AB117" i="3"/>
  <c r="Z123" i="3"/>
  <c r="AE123" i="3"/>
  <c r="AI123" i="3" s="1"/>
  <c r="Z86" i="3"/>
  <c r="AE86" i="3"/>
  <c r="AI86" i="3" s="1"/>
  <c r="R131" i="3"/>
  <c r="N128" i="1" s="1"/>
  <c r="AJ128" i="1" s="1"/>
  <c r="T131" i="3"/>
  <c r="P128" i="1" s="1"/>
  <c r="AL128" i="1" s="1"/>
  <c r="AP128" i="1" s="1"/>
  <c r="AE143" i="3"/>
  <c r="AI143" i="3" s="1"/>
  <c r="S143" i="3" s="1"/>
  <c r="O140" i="1" s="1"/>
  <c r="AK140" i="1" s="1"/>
  <c r="Z143" i="3"/>
  <c r="AA144" i="3"/>
  <c r="AB144" i="3"/>
  <c r="Z175" i="3"/>
  <c r="AE175" i="3"/>
  <c r="AI175" i="3" s="1"/>
  <c r="S175" i="3" s="1"/>
  <c r="O172" i="1" s="1"/>
  <c r="AK172" i="1" s="1"/>
  <c r="AE137" i="3"/>
  <c r="AI137" i="3" s="1"/>
  <c r="S137" i="3" s="1"/>
  <c r="O134" i="1" s="1"/>
  <c r="AK134" i="1" s="1"/>
  <c r="Z137" i="3"/>
  <c r="AA138" i="3"/>
  <c r="AB138" i="3"/>
  <c r="R146" i="3"/>
  <c r="N143" i="1" s="1"/>
  <c r="AJ143" i="1" s="1"/>
  <c r="T146" i="3"/>
  <c r="AA178" i="3"/>
  <c r="AE139" i="3"/>
  <c r="AI139" i="3" s="1"/>
  <c r="S139" i="3" s="1"/>
  <c r="O136" i="1" s="1"/>
  <c r="AK136" i="1" s="1"/>
  <c r="Z139" i="3"/>
  <c r="AA140" i="3"/>
  <c r="AB140" i="3"/>
  <c r="Z163" i="3"/>
  <c r="AE163" i="3"/>
  <c r="AI163" i="3" s="1"/>
  <c r="S163" i="3" s="1"/>
  <c r="O160" i="1" s="1"/>
  <c r="AK160" i="1" s="1"/>
  <c r="Z179" i="3"/>
  <c r="AE179" i="3"/>
  <c r="AI179" i="3" s="1"/>
  <c r="S179" i="3" s="1"/>
  <c r="O176" i="1" s="1"/>
  <c r="AK176" i="1" s="1"/>
  <c r="AA142" i="3"/>
  <c r="AB142" i="3"/>
  <c r="R164" i="3"/>
  <c r="N161" i="1" s="1"/>
  <c r="AJ161" i="1" s="1"/>
  <c r="T164" i="3"/>
  <c r="P161" i="1" s="1"/>
  <c r="AL161" i="1" s="1"/>
  <c r="AP161" i="1" s="1"/>
  <c r="AE189" i="3"/>
  <c r="AI189" i="3" s="1"/>
  <c r="S189" i="3" s="1"/>
  <c r="Z189" i="3"/>
  <c r="AA190" i="3"/>
  <c r="AB190" i="3"/>
  <c r="T198" i="3"/>
  <c r="Z282" i="3"/>
  <c r="AE282" i="3"/>
  <c r="AI282" i="3" s="1"/>
  <c r="S282" i="3" s="1"/>
  <c r="U53" i="1" s="1"/>
  <c r="AC53" i="1" s="1"/>
  <c r="Z290" i="3"/>
  <c r="AE290" i="3"/>
  <c r="AI290" i="3" s="1"/>
  <c r="S290" i="3" s="1"/>
  <c r="U61" i="1" s="1"/>
  <c r="AC61" i="1" s="1"/>
  <c r="Z298" i="3"/>
  <c r="AE298" i="3"/>
  <c r="AI298" i="3" s="1"/>
  <c r="S298" i="3" s="1"/>
  <c r="U69" i="1" s="1"/>
  <c r="AC69" i="1" s="1"/>
  <c r="AE141" i="3"/>
  <c r="AI141" i="3" s="1"/>
  <c r="S141" i="3" s="1"/>
  <c r="O138" i="1" s="1"/>
  <c r="AK138" i="1" s="1"/>
  <c r="Z141" i="3"/>
  <c r="R172" i="3"/>
  <c r="N169" i="1" s="1"/>
  <c r="AJ169" i="1" s="1"/>
  <c r="T172" i="3"/>
  <c r="T207" i="3"/>
  <c r="R207" i="3"/>
  <c r="T211" i="3"/>
  <c r="R211" i="3"/>
  <c r="T215" i="3"/>
  <c r="R215" i="3"/>
  <c r="T219" i="3"/>
  <c r="R219" i="3"/>
  <c r="T223" i="3"/>
  <c r="R223" i="3"/>
  <c r="T227" i="3"/>
  <c r="R227" i="3"/>
  <c r="T231" i="3"/>
  <c r="V2" i="1" s="1"/>
  <c r="AD2" i="1" s="1"/>
  <c r="AG2" i="1" s="1"/>
  <c r="R231" i="3"/>
  <c r="T2" i="1" s="1"/>
  <c r="AB2" i="1" s="1"/>
  <c r="AA241" i="3"/>
  <c r="AB241" i="3"/>
  <c r="T253" i="3"/>
  <c r="V24" i="1" s="1"/>
  <c r="AD24" i="1" s="1"/>
  <c r="AG24" i="1" s="1"/>
  <c r="R253" i="3"/>
  <c r="T24" i="1" s="1"/>
  <c r="AB24" i="1" s="1"/>
  <c r="AA257" i="3"/>
  <c r="AB257" i="3"/>
  <c r="T269" i="3"/>
  <c r="V40" i="1" s="1"/>
  <c r="AD40" i="1" s="1"/>
  <c r="AG40" i="1" s="1"/>
  <c r="R269" i="3"/>
  <c r="T40" i="1" s="1"/>
  <c r="AB40" i="1" s="1"/>
  <c r="AA273" i="3"/>
  <c r="AB273" i="3"/>
  <c r="AA150" i="3"/>
  <c r="AB150" i="3"/>
  <c r="AE193" i="3"/>
  <c r="AI193" i="3" s="1"/>
  <c r="S193" i="3" s="1"/>
  <c r="Z193" i="3"/>
  <c r="AA194" i="3"/>
  <c r="AB194" i="3"/>
  <c r="AE6" i="3"/>
  <c r="AI6" i="3" s="1"/>
  <c r="S6" i="3" s="1"/>
  <c r="O3" i="1" s="1"/>
  <c r="AK3" i="1" s="1"/>
  <c r="Z6" i="3"/>
  <c r="AE133" i="3"/>
  <c r="AI133" i="3" s="1"/>
  <c r="S133" i="3" s="1"/>
  <c r="O130" i="1" s="1"/>
  <c r="AK130" i="1" s="1"/>
  <c r="Z133" i="3"/>
  <c r="AA188" i="3"/>
  <c r="AB188" i="3"/>
  <c r="R196" i="3"/>
  <c r="T196" i="3"/>
  <c r="T217" i="3"/>
  <c r="R217" i="3"/>
  <c r="T221" i="3"/>
  <c r="R221" i="3"/>
  <c r="T233" i="3"/>
  <c r="R233" i="3"/>
  <c r="T4" i="1" s="1"/>
  <c r="AB4" i="1" s="1"/>
  <c r="AA267" i="3"/>
  <c r="AB267" i="3"/>
  <c r="AA275" i="3"/>
  <c r="AB275" i="3"/>
  <c r="T285" i="3"/>
  <c r="V56" i="1" s="1"/>
  <c r="AD56" i="1" s="1"/>
  <c r="AG56" i="1" s="1"/>
  <c r="R285" i="3"/>
  <c r="T56" i="1" s="1"/>
  <c r="AB56" i="1" s="1"/>
  <c r="T293" i="3"/>
  <c r="V64" i="1" s="1"/>
  <c r="AD64" i="1" s="1"/>
  <c r="AG64" i="1" s="1"/>
  <c r="R293" i="3"/>
  <c r="T64" i="1" s="1"/>
  <c r="AB64" i="1" s="1"/>
  <c r="AA299" i="3"/>
  <c r="T287" i="3"/>
  <c r="V58" i="1" s="1"/>
  <c r="AD58" i="1" s="1"/>
  <c r="AG58" i="1" s="1"/>
  <c r="R287" i="3"/>
  <c r="T58" i="1" s="1"/>
  <c r="AB58" i="1" s="1"/>
  <c r="AA279" i="3"/>
  <c r="R304" i="3"/>
  <c r="T75" i="1" s="1"/>
  <c r="AB75" i="1" s="1"/>
  <c r="T304" i="3"/>
  <c r="V75" i="1" s="1"/>
  <c r="AD75" i="1" s="1"/>
  <c r="AG75" i="1" s="1"/>
  <c r="R336" i="3"/>
  <c r="T107" i="1" s="1"/>
  <c r="AB107" i="1" s="1"/>
  <c r="T336" i="3"/>
  <c r="V107" i="1" s="1"/>
  <c r="AD107" i="1" s="1"/>
  <c r="AG107" i="1" s="1"/>
  <c r="R335" i="3"/>
  <c r="T106" i="1" s="1"/>
  <c r="AB106" i="1" s="1"/>
  <c r="T335" i="3"/>
  <c r="V106" i="1" s="1"/>
  <c r="AD106" i="1" s="1"/>
  <c r="AG106" i="1" s="1"/>
  <c r="Z376" i="3"/>
  <c r="AE376" i="3"/>
  <c r="AI376" i="3" s="1"/>
  <c r="S376" i="3" s="1"/>
  <c r="U147" i="1" s="1"/>
  <c r="AC147" i="1" s="1"/>
  <c r="R333" i="3"/>
  <c r="T104" i="1" s="1"/>
  <c r="AB104" i="1" s="1"/>
  <c r="T333" i="3"/>
  <c r="V104" i="1" s="1"/>
  <c r="AD104" i="1" s="1"/>
  <c r="AG104" i="1" s="1"/>
  <c r="AA338" i="3"/>
  <c r="AA306" i="3"/>
  <c r="AA314" i="3"/>
  <c r="AA322" i="3"/>
  <c r="AA331" i="3"/>
  <c r="AB331" i="3"/>
  <c r="AA347" i="3"/>
  <c r="AB347" i="3"/>
  <c r="R305" i="3"/>
  <c r="T76" i="1" s="1"/>
  <c r="AB76" i="1" s="1"/>
  <c r="T305" i="3"/>
  <c r="V76" i="1" s="1"/>
  <c r="AD76" i="1" s="1"/>
  <c r="AG76" i="1" s="1"/>
  <c r="R346" i="3"/>
  <c r="T117" i="1" s="1"/>
  <c r="AB117" i="1" s="1"/>
  <c r="T346" i="3"/>
  <c r="Z371" i="3"/>
  <c r="AE371" i="3"/>
  <c r="AI371" i="3" s="1"/>
  <c r="S371" i="3" s="1"/>
  <c r="U142" i="1" s="1"/>
  <c r="AC142" i="1" s="1"/>
  <c r="AB372" i="3"/>
  <c r="R9" i="3"/>
  <c r="N6" i="1" s="1"/>
  <c r="AJ6" i="1" s="1"/>
  <c r="T9" i="3"/>
  <c r="P6" i="1" s="1"/>
  <c r="AL6" i="1" s="1"/>
  <c r="AP6" i="1" s="1"/>
  <c r="Z23" i="3"/>
  <c r="AE23" i="3"/>
  <c r="AI23" i="3" s="1"/>
  <c r="Z18" i="3"/>
  <c r="AE18" i="3"/>
  <c r="AI18" i="3" s="1"/>
  <c r="S18" i="3" s="1"/>
  <c r="O15" i="1" s="1"/>
  <c r="AK15" i="1" s="1"/>
  <c r="Z36" i="3"/>
  <c r="AE36" i="3"/>
  <c r="AI36" i="3" s="1"/>
  <c r="Z44" i="3"/>
  <c r="AE44" i="3"/>
  <c r="AI44" i="3" s="1"/>
  <c r="AE14" i="3"/>
  <c r="AI14" i="3" s="1"/>
  <c r="S14" i="3" s="1"/>
  <c r="O11" i="1" s="1"/>
  <c r="AK11" i="1" s="1"/>
  <c r="Z14" i="3"/>
  <c r="Z51" i="3"/>
  <c r="AE51" i="3"/>
  <c r="AI51" i="3" s="1"/>
  <c r="Z76" i="3"/>
  <c r="AE76" i="3"/>
  <c r="AI76" i="3" s="1"/>
  <c r="S76" i="3" s="1"/>
  <c r="O73" i="1" s="1"/>
  <c r="AK73" i="1" s="1"/>
  <c r="Z88" i="3"/>
  <c r="AE88" i="3"/>
  <c r="AI88" i="3" s="1"/>
  <c r="Z47" i="3"/>
  <c r="AE47" i="3"/>
  <c r="AI47" i="3" s="1"/>
  <c r="Z60" i="3"/>
  <c r="AE60" i="3"/>
  <c r="AI60" i="3" s="1"/>
  <c r="S60" i="3" s="1"/>
  <c r="O57" i="1" s="1"/>
  <c r="AK57" i="1" s="1"/>
  <c r="Z68" i="3"/>
  <c r="AE68" i="3"/>
  <c r="AI68" i="3" s="1"/>
  <c r="S68" i="3" s="1"/>
  <c r="O65" i="1" s="1"/>
  <c r="AK65" i="1" s="1"/>
  <c r="Z89" i="3"/>
  <c r="AE89" i="3"/>
  <c r="AI89" i="3" s="1"/>
  <c r="AA25" i="3"/>
  <c r="AB25" i="3"/>
  <c r="Z57" i="3"/>
  <c r="AE57" i="3"/>
  <c r="AI57" i="3" s="1"/>
  <c r="S57" i="3" s="1"/>
  <c r="Z65" i="3"/>
  <c r="AE65" i="3"/>
  <c r="AI65" i="3" s="1"/>
  <c r="S65" i="3" s="1"/>
  <c r="O62" i="1" s="1"/>
  <c r="AK62" i="1" s="1"/>
  <c r="Z77" i="3"/>
  <c r="AE77" i="3"/>
  <c r="AI77" i="3" s="1"/>
  <c r="Z85" i="3"/>
  <c r="AE85" i="3"/>
  <c r="AI85" i="3" s="1"/>
  <c r="T104" i="3"/>
  <c r="P101" i="1" s="1"/>
  <c r="AL101" i="1" s="1"/>
  <c r="AP101" i="1" s="1"/>
  <c r="R104" i="3"/>
  <c r="N101" i="1" s="1"/>
  <c r="AJ101" i="1" s="1"/>
  <c r="T112" i="3"/>
  <c r="P109" i="1" s="1"/>
  <c r="AL109" i="1" s="1"/>
  <c r="AP109" i="1" s="1"/>
  <c r="R112" i="3"/>
  <c r="N109" i="1" s="1"/>
  <c r="AJ109" i="1" s="1"/>
  <c r="Z130" i="3"/>
  <c r="AE130" i="3"/>
  <c r="AI130" i="3" s="1"/>
  <c r="Z91" i="3"/>
  <c r="AE91" i="3"/>
  <c r="AI91" i="3" s="1"/>
  <c r="T99" i="3"/>
  <c r="P96" i="1" s="1"/>
  <c r="AL96" i="1" s="1"/>
  <c r="AP96" i="1" s="1"/>
  <c r="R99" i="3"/>
  <c r="N96" i="1" s="1"/>
  <c r="AJ96" i="1" s="1"/>
  <c r="T115" i="3"/>
  <c r="P112" i="1" s="1"/>
  <c r="AL112" i="1" s="1"/>
  <c r="AP112" i="1" s="1"/>
  <c r="AE151" i="3"/>
  <c r="AI151" i="3" s="1"/>
  <c r="S151" i="3" s="1"/>
  <c r="O148" i="1" s="1"/>
  <c r="AK148" i="1" s="1"/>
  <c r="Z151" i="3"/>
  <c r="AA152" i="3"/>
  <c r="AB152" i="3"/>
  <c r="Z183" i="3"/>
  <c r="AE183" i="3"/>
  <c r="AI183" i="3" s="1"/>
  <c r="S183" i="3" s="1"/>
  <c r="O180" i="1" s="1"/>
  <c r="AK180" i="1" s="1"/>
  <c r="AE145" i="3"/>
  <c r="AI145" i="3" s="1"/>
  <c r="S145" i="3" s="1"/>
  <c r="O142" i="1" s="1"/>
  <c r="AK142" i="1" s="1"/>
  <c r="Z145" i="3"/>
  <c r="Z181" i="3"/>
  <c r="AE181" i="3"/>
  <c r="AI181" i="3" s="1"/>
  <c r="S181" i="3" s="1"/>
  <c r="O178" i="1" s="1"/>
  <c r="AK178" i="1" s="1"/>
  <c r="AE147" i="3"/>
  <c r="AI147" i="3" s="1"/>
  <c r="S147" i="3" s="1"/>
  <c r="O144" i="1" s="1"/>
  <c r="AK144" i="1" s="1"/>
  <c r="Z147" i="3"/>
  <c r="AA148" i="3"/>
  <c r="AB148" i="3"/>
  <c r="R156" i="3"/>
  <c r="N153" i="1" s="1"/>
  <c r="AJ153" i="1" s="1"/>
  <c r="T156" i="3"/>
  <c r="P153" i="1" s="1"/>
  <c r="AL153" i="1" s="1"/>
  <c r="AP153" i="1" s="1"/>
  <c r="Z185" i="3"/>
  <c r="AE185" i="3"/>
  <c r="AI185" i="3" s="1"/>
  <c r="S185" i="3" s="1"/>
  <c r="O182" i="1" s="1"/>
  <c r="AK182" i="1" s="1"/>
  <c r="AE197" i="3"/>
  <c r="AI197" i="3" s="1"/>
  <c r="S197" i="3" s="1"/>
  <c r="Z197" i="3"/>
  <c r="AA198" i="3"/>
  <c r="AB198" i="3"/>
  <c r="Z240" i="3"/>
  <c r="AE240" i="3"/>
  <c r="AI240" i="3" s="1"/>
  <c r="Z248" i="3"/>
  <c r="AE248" i="3"/>
  <c r="AI248" i="3" s="1"/>
  <c r="S248" i="3" s="1"/>
  <c r="U19" i="1" s="1"/>
  <c r="AC19" i="1" s="1"/>
  <c r="Z256" i="3"/>
  <c r="AE256" i="3"/>
  <c r="AI256" i="3" s="1"/>
  <c r="Z264" i="3"/>
  <c r="AE264" i="3"/>
  <c r="AI264" i="3" s="1"/>
  <c r="Z272" i="3"/>
  <c r="AE272" i="3"/>
  <c r="AI272" i="3" s="1"/>
  <c r="Z280" i="3"/>
  <c r="AE280" i="3"/>
  <c r="AI280" i="3" s="1"/>
  <c r="S280" i="3" s="1"/>
  <c r="U51" i="1" s="1"/>
  <c r="AC51" i="1" s="1"/>
  <c r="Z288" i="3"/>
  <c r="AE288" i="3"/>
  <c r="AI288" i="3" s="1"/>
  <c r="S288" i="3" s="1"/>
  <c r="U59" i="1" s="1"/>
  <c r="AC59" i="1" s="1"/>
  <c r="Z296" i="3"/>
  <c r="AE296" i="3"/>
  <c r="AI296" i="3" s="1"/>
  <c r="S296" i="3" s="1"/>
  <c r="U67" i="1" s="1"/>
  <c r="AC67" i="1" s="1"/>
  <c r="AE191" i="3"/>
  <c r="AI191" i="3" s="1"/>
  <c r="S191" i="3" s="1"/>
  <c r="Z191" i="3"/>
  <c r="AA192" i="3"/>
  <c r="AB192" i="3"/>
  <c r="T200" i="3"/>
  <c r="R212" i="3"/>
  <c r="T212" i="3"/>
  <c r="R216" i="3"/>
  <c r="T216" i="3"/>
  <c r="R220" i="3"/>
  <c r="T220" i="3"/>
  <c r="R224" i="3"/>
  <c r="T224" i="3"/>
  <c r="R228" i="3"/>
  <c r="T228" i="3"/>
  <c r="AA237" i="3"/>
  <c r="AB237" i="3"/>
  <c r="T249" i="3"/>
  <c r="R249" i="3"/>
  <c r="T20" i="1" s="1"/>
  <c r="AB20" i="1" s="1"/>
  <c r="AA269" i="3"/>
  <c r="Z169" i="3"/>
  <c r="AE169" i="3"/>
  <c r="AI169" i="3" s="1"/>
  <c r="S169" i="3" s="1"/>
  <c r="O166" i="1" s="1"/>
  <c r="AK166" i="1" s="1"/>
  <c r="AE201" i="3"/>
  <c r="AI201" i="3" s="1"/>
  <c r="S201" i="3" s="1"/>
  <c r="Z201" i="3"/>
  <c r="AA202" i="3"/>
  <c r="AB202" i="3"/>
  <c r="Z242" i="3"/>
  <c r="AE242" i="3"/>
  <c r="AI242" i="3" s="1"/>
  <c r="S242" i="3" s="1"/>
  <c r="U13" i="1" s="1"/>
  <c r="AC13" i="1" s="1"/>
  <c r="Z250" i="3"/>
  <c r="AE250" i="3"/>
  <c r="AI250" i="3" s="1"/>
  <c r="S250" i="3" s="1"/>
  <c r="U21" i="1" s="1"/>
  <c r="AC21" i="1" s="1"/>
  <c r="Z258" i="3"/>
  <c r="AE258" i="3"/>
  <c r="AI258" i="3" s="1"/>
  <c r="S258" i="3" s="1"/>
  <c r="U29" i="1" s="1"/>
  <c r="AC29" i="1" s="1"/>
  <c r="Z266" i="3"/>
  <c r="AE266" i="3"/>
  <c r="AI266" i="3" s="1"/>
  <c r="S266" i="3" s="1"/>
  <c r="U37" i="1" s="1"/>
  <c r="AC37" i="1" s="1"/>
  <c r="Z274" i="3"/>
  <c r="AE274" i="3"/>
  <c r="AI274" i="3" s="1"/>
  <c r="S274" i="3" s="1"/>
  <c r="U45" i="1" s="1"/>
  <c r="AC45" i="1" s="1"/>
  <c r="AE195" i="3"/>
  <c r="AI195" i="3" s="1"/>
  <c r="S195" i="3" s="1"/>
  <c r="Z195" i="3"/>
  <c r="R204" i="3"/>
  <c r="T204" i="3"/>
  <c r="R222" i="3"/>
  <c r="T222" i="3"/>
  <c r="R226" i="3"/>
  <c r="T239" i="3"/>
  <c r="R239" i="3"/>
  <c r="T10" i="1" s="1"/>
  <c r="AB10" i="1" s="1"/>
  <c r="T255" i="3"/>
  <c r="V26" i="1" s="1"/>
  <c r="AD26" i="1" s="1"/>
  <c r="AG26" i="1" s="1"/>
  <c r="AA289" i="3"/>
  <c r="AB289" i="3"/>
  <c r="AE359" i="3"/>
  <c r="AI359" i="3" s="1"/>
  <c r="S359" i="3" s="1"/>
  <c r="U130" i="1" s="1"/>
  <c r="AC130" i="1" s="1"/>
  <c r="Z359" i="3"/>
  <c r="S253" i="3"/>
  <c r="U24" i="1" s="1"/>
  <c r="AC24" i="1" s="1"/>
  <c r="S269" i="3"/>
  <c r="U40" i="1" s="1"/>
  <c r="AC40" i="1" s="1"/>
  <c r="T279" i="3"/>
  <c r="V50" i="1" s="1"/>
  <c r="AD50" i="1" s="1"/>
  <c r="AG50" i="1" s="1"/>
  <c r="R279" i="3"/>
  <c r="T50" i="1" s="1"/>
  <c r="AB50" i="1" s="1"/>
  <c r="R330" i="3"/>
  <c r="T101" i="1" s="1"/>
  <c r="AB101" i="1" s="1"/>
  <c r="AA303" i="3"/>
  <c r="AB303" i="3"/>
  <c r="AA311" i="3"/>
  <c r="AB311" i="3"/>
  <c r="AA319" i="3"/>
  <c r="AB319" i="3"/>
  <c r="Z374" i="3"/>
  <c r="AE374" i="3"/>
  <c r="AI374" i="3" s="1"/>
  <c r="S374" i="3" s="1"/>
  <c r="U145" i="1" s="1"/>
  <c r="AC145" i="1" s="1"/>
  <c r="Z382" i="3"/>
  <c r="AE382" i="3"/>
  <c r="AI382" i="3" s="1"/>
  <c r="AA301" i="3"/>
  <c r="AB301" i="3"/>
  <c r="AA309" i="3"/>
  <c r="AB309" i="3"/>
  <c r="AA317" i="3"/>
  <c r="AB317" i="3"/>
  <c r="AA325" i="3"/>
  <c r="AB325" i="3"/>
  <c r="AA344" i="3"/>
  <c r="AB344" i="3"/>
  <c r="R352" i="3"/>
  <c r="T123" i="1" s="1"/>
  <c r="AB123" i="1" s="1"/>
  <c r="T352" i="3"/>
  <c r="AA360" i="3"/>
  <c r="AB360" i="3"/>
  <c r="AB330" i="3"/>
  <c r="R323" i="3"/>
  <c r="T94" i="1" s="1"/>
  <c r="AB94" i="1" s="1"/>
  <c r="T323" i="3"/>
  <c r="V94" i="1" s="1"/>
  <c r="AD94" i="1" s="1"/>
  <c r="AG94" i="1" s="1"/>
  <c r="Z365" i="3"/>
  <c r="AE365" i="3"/>
  <c r="AI365" i="3" s="1"/>
  <c r="S365" i="3" s="1"/>
  <c r="U136" i="1" s="1"/>
  <c r="AC136" i="1" s="1"/>
  <c r="V368" i="3"/>
  <c r="W368" i="3" s="1"/>
  <c r="AA313" i="3"/>
  <c r="AB313" i="3"/>
  <c r="AA321" i="3"/>
  <c r="AB321" i="3"/>
  <c r="AA329" i="3"/>
  <c r="AB329" i="3"/>
  <c r="AA337" i="3"/>
  <c r="AB337" i="3"/>
  <c r="AA354" i="3"/>
  <c r="AB354" i="3"/>
  <c r="R362" i="3"/>
  <c r="T133" i="1" s="1"/>
  <c r="AB133" i="1" s="1"/>
  <c r="T362" i="3"/>
  <c r="V133" i="1" s="1"/>
  <c r="AD133" i="1" s="1"/>
  <c r="AG133" i="1" s="1"/>
  <c r="AA327" i="3"/>
  <c r="AB327" i="3"/>
  <c r="R341" i="3"/>
  <c r="T112" i="1" s="1"/>
  <c r="AB112" i="1" s="1"/>
  <c r="T341" i="3"/>
  <c r="V112" i="1" s="1"/>
  <c r="AD112" i="1" s="1"/>
  <c r="AG112" i="1" s="1"/>
  <c r="R381" i="3"/>
  <c r="T152" i="1" s="1"/>
  <c r="AB152" i="1" s="1"/>
  <c r="T381" i="3"/>
  <c r="V152" i="1" s="1"/>
  <c r="AD152" i="1" s="1"/>
  <c r="AG152" i="1" s="1"/>
  <c r="R375" i="3"/>
  <c r="T146" i="1" s="1"/>
  <c r="AB146" i="1" s="1"/>
  <c r="T375" i="3"/>
  <c r="V146" i="1" s="1"/>
  <c r="AD146" i="1" s="1"/>
  <c r="AG146" i="1" s="1"/>
  <c r="AA372" i="3"/>
  <c r="AE8" i="3"/>
  <c r="AI8" i="3" s="1"/>
  <c r="S8" i="3" s="1"/>
  <c r="O5" i="1" s="1"/>
  <c r="AK5" i="1" s="1"/>
  <c r="Z8" i="3"/>
  <c r="AA9" i="3"/>
  <c r="AB9" i="3"/>
  <c r="Z20" i="3"/>
  <c r="AE20" i="3"/>
  <c r="AI20" i="3" s="1"/>
  <c r="S20" i="3" s="1"/>
  <c r="O17" i="1" s="1"/>
  <c r="AK17" i="1" s="1"/>
  <c r="Z24" i="3"/>
  <c r="AE24" i="3"/>
  <c r="AI24" i="3" s="1"/>
  <c r="AA15" i="3"/>
  <c r="AB15" i="3"/>
  <c r="R35" i="3"/>
  <c r="N32" i="1" s="1"/>
  <c r="AJ32" i="1" s="1"/>
  <c r="T35" i="3"/>
  <c r="P32" i="1" s="1"/>
  <c r="AL32" i="1" s="1"/>
  <c r="AP32" i="1" s="1"/>
  <c r="Z30" i="3"/>
  <c r="AE30" i="3"/>
  <c r="AI30" i="3" s="1"/>
  <c r="S30" i="3" s="1"/>
  <c r="O27" i="1" s="1"/>
  <c r="AK27" i="1" s="1"/>
  <c r="Z41" i="3"/>
  <c r="AE41" i="3"/>
  <c r="AI41" i="3" s="1"/>
  <c r="Z38" i="3"/>
  <c r="AE38" i="3"/>
  <c r="AI38" i="3" s="1"/>
  <c r="Z46" i="3"/>
  <c r="AE46" i="3"/>
  <c r="AI46" i="3" s="1"/>
  <c r="Z73" i="3"/>
  <c r="AE73" i="3"/>
  <c r="AI73" i="3" s="1"/>
  <c r="Z70" i="3"/>
  <c r="AE70" i="3"/>
  <c r="AI70" i="3" s="1"/>
  <c r="Z55" i="3"/>
  <c r="AE55" i="3"/>
  <c r="AI55" i="3" s="1"/>
  <c r="S55" i="3" s="1"/>
  <c r="O52" i="1" s="1"/>
  <c r="AK52" i="1" s="1"/>
  <c r="Z63" i="3"/>
  <c r="AE63" i="3"/>
  <c r="AI63" i="3" s="1"/>
  <c r="S63" i="3" s="1"/>
  <c r="Z79" i="3"/>
  <c r="AE79" i="3"/>
  <c r="AI79" i="3" s="1"/>
  <c r="Z92" i="3"/>
  <c r="AE92" i="3"/>
  <c r="AI92" i="3" s="1"/>
  <c r="Z80" i="3"/>
  <c r="AE80" i="3"/>
  <c r="AI80" i="3" s="1"/>
  <c r="Z93" i="3"/>
  <c r="AE93" i="3"/>
  <c r="AI93" i="3" s="1"/>
  <c r="S93" i="3" s="1"/>
  <c r="O90" i="1" s="1"/>
  <c r="AK90" i="1" s="1"/>
  <c r="Z71" i="3"/>
  <c r="AE71" i="3"/>
  <c r="AI71" i="3" s="1"/>
  <c r="Z90" i="3"/>
  <c r="AE90" i="3"/>
  <c r="AI90" i="3" s="1"/>
  <c r="Z75" i="3"/>
  <c r="AE75" i="3"/>
  <c r="AI75" i="3" s="1"/>
  <c r="AA100" i="3"/>
  <c r="AB100" i="3"/>
  <c r="AA104" i="3"/>
  <c r="AA108" i="3"/>
  <c r="AB108" i="3"/>
  <c r="AA116" i="3"/>
  <c r="AB116" i="3"/>
  <c r="Z120" i="3"/>
  <c r="AE120" i="3"/>
  <c r="AI120" i="3" s="1"/>
  <c r="Z125" i="3"/>
  <c r="AE125" i="3"/>
  <c r="AI125" i="3" s="1"/>
  <c r="Z58" i="3"/>
  <c r="AE58" i="3"/>
  <c r="AI58" i="3" s="1"/>
  <c r="S58" i="3" s="1"/>
  <c r="O55" i="1" s="1"/>
  <c r="AK55" i="1" s="1"/>
  <c r="Z66" i="3"/>
  <c r="AE66" i="3"/>
  <c r="AI66" i="3" s="1"/>
  <c r="S66" i="3" s="1"/>
  <c r="O63" i="1" s="1"/>
  <c r="AK63" i="1" s="1"/>
  <c r="Z87" i="3"/>
  <c r="AE87" i="3"/>
  <c r="AI87" i="3" s="1"/>
  <c r="Z122" i="3"/>
  <c r="AE122" i="3"/>
  <c r="AI122" i="3" s="1"/>
  <c r="AA103" i="3"/>
  <c r="AB103" i="3"/>
  <c r="AA107" i="3"/>
  <c r="AB107" i="3"/>
  <c r="AA111" i="3"/>
  <c r="AB111" i="3"/>
  <c r="AA115" i="3"/>
  <c r="AB115" i="3"/>
  <c r="Z119" i="3"/>
  <c r="AE119" i="3"/>
  <c r="AI119" i="3" s="1"/>
  <c r="Z127" i="3"/>
  <c r="AE127" i="3"/>
  <c r="AI127" i="3" s="1"/>
  <c r="Z95" i="3"/>
  <c r="AE95" i="3"/>
  <c r="AI95" i="3" s="1"/>
  <c r="S131" i="3"/>
  <c r="O128" i="1" s="1"/>
  <c r="AK128" i="1" s="1"/>
  <c r="R136" i="3"/>
  <c r="N133" i="1" s="1"/>
  <c r="AJ133" i="1" s="1"/>
  <c r="T136" i="3"/>
  <c r="P133" i="1" s="1"/>
  <c r="AL133" i="1" s="1"/>
  <c r="AP133" i="1" s="1"/>
  <c r="Z159" i="3"/>
  <c r="AE159" i="3"/>
  <c r="AI159" i="3" s="1"/>
  <c r="S159" i="3" s="1"/>
  <c r="O156" i="1" s="1"/>
  <c r="AK156" i="1" s="1"/>
  <c r="AB132" i="3"/>
  <c r="AA132" i="3"/>
  <c r="AE153" i="3"/>
  <c r="AI153" i="3" s="1"/>
  <c r="S153" i="3" s="1"/>
  <c r="O150" i="1" s="1"/>
  <c r="AK150" i="1" s="1"/>
  <c r="Z153" i="3"/>
  <c r="AA154" i="3"/>
  <c r="AB154" i="3"/>
  <c r="Z173" i="3"/>
  <c r="AE173" i="3"/>
  <c r="AI173" i="3" s="1"/>
  <c r="S173" i="3" s="1"/>
  <c r="O170" i="1" s="1"/>
  <c r="AK170" i="1" s="1"/>
  <c r="S104" i="3"/>
  <c r="O101" i="1" s="1"/>
  <c r="AK101" i="1" s="1"/>
  <c r="AE155" i="3"/>
  <c r="AI155" i="3" s="1"/>
  <c r="S155" i="3" s="1"/>
  <c r="O152" i="1" s="1"/>
  <c r="AK152" i="1" s="1"/>
  <c r="Z155" i="3"/>
  <c r="Z171" i="3"/>
  <c r="AE171" i="3"/>
  <c r="AI171" i="3" s="1"/>
  <c r="S171" i="3" s="1"/>
  <c r="O168" i="1" s="1"/>
  <c r="AK168" i="1" s="1"/>
  <c r="Z187" i="3"/>
  <c r="AE187" i="3"/>
  <c r="AI187" i="3" s="1"/>
  <c r="S187" i="3" s="1"/>
  <c r="O184" i="1" s="1"/>
  <c r="AK184" i="1" s="1"/>
  <c r="AA158" i="3"/>
  <c r="AB158" i="3"/>
  <c r="AE205" i="3"/>
  <c r="AI205" i="3" s="1"/>
  <c r="S205" i="3" s="1"/>
  <c r="Z205" i="3"/>
  <c r="AA206" i="3"/>
  <c r="AB206" i="3"/>
  <c r="Z286" i="3"/>
  <c r="AE286" i="3"/>
  <c r="AI286" i="3" s="1"/>
  <c r="S286" i="3" s="1"/>
  <c r="U57" i="1" s="1"/>
  <c r="AC57" i="1" s="1"/>
  <c r="Z294" i="3"/>
  <c r="AE294" i="3"/>
  <c r="AI294" i="3" s="1"/>
  <c r="S294" i="3" s="1"/>
  <c r="U65" i="1" s="1"/>
  <c r="AC65" i="1" s="1"/>
  <c r="Z161" i="3"/>
  <c r="AE161" i="3"/>
  <c r="AI161" i="3" s="1"/>
  <c r="S161" i="3" s="1"/>
  <c r="AE199" i="3"/>
  <c r="AI199" i="3" s="1"/>
  <c r="S199" i="3" s="1"/>
  <c r="Z199" i="3"/>
  <c r="AA200" i="3"/>
  <c r="AB200" i="3"/>
  <c r="AA208" i="3"/>
  <c r="AB208" i="3"/>
  <c r="AA216" i="3"/>
  <c r="AB216" i="3"/>
  <c r="AA220" i="3"/>
  <c r="AB220" i="3"/>
  <c r="AA224" i="3"/>
  <c r="AB224" i="3"/>
  <c r="AA232" i="3"/>
  <c r="AB232" i="3"/>
  <c r="T261" i="3"/>
  <c r="V32" i="1" s="1"/>
  <c r="AD32" i="1" s="1"/>
  <c r="AG32" i="1" s="1"/>
  <c r="R261" i="3"/>
  <c r="T32" i="1" s="1"/>
  <c r="AB32" i="1" s="1"/>
  <c r="AV32" i="1" s="1"/>
  <c r="AA265" i="3"/>
  <c r="AB265" i="3"/>
  <c r="AA134" i="3"/>
  <c r="AB134" i="3"/>
  <c r="Z177" i="3"/>
  <c r="AE177" i="3"/>
  <c r="AI177" i="3" s="1"/>
  <c r="S177" i="3" s="1"/>
  <c r="O174" i="1" s="1"/>
  <c r="AK174" i="1" s="1"/>
  <c r="AE203" i="3"/>
  <c r="AI203" i="3" s="1"/>
  <c r="S203" i="3" s="1"/>
  <c r="Z203" i="3"/>
  <c r="AA204" i="3"/>
  <c r="AB204" i="3"/>
  <c r="AA210" i="3"/>
  <c r="AB210" i="3"/>
  <c r="AA214" i="3"/>
  <c r="AB214" i="3"/>
  <c r="AA218" i="3"/>
  <c r="AB218" i="3"/>
  <c r="AA222" i="3"/>
  <c r="AB222" i="3"/>
  <c r="AA226" i="3"/>
  <c r="AB226" i="3"/>
  <c r="AA234" i="3"/>
  <c r="AB234" i="3"/>
  <c r="AA247" i="3"/>
  <c r="AB247" i="3"/>
  <c r="AA255" i="3"/>
  <c r="AB255" i="3"/>
  <c r="AA263" i="3"/>
  <c r="AB263" i="3"/>
  <c r="AA271" i="3"/>
  <c r="AB271" i="3"/>
  <c r="T281" i="3"/>
  <c r="V52" i="1" s="1"/>
  <c r="AD52" i="1" s="1"/>
  <c r="AG52" i="1" s="1"/>
  <c r="R281" i="3"/>
  <c r="T52" i="1" s="1"/>
  <c r="AB52" i="1" s="1"/>
  <c r="R289" i="3"/>
  <c r="T60" i="1" s="1"/>
  <c r="AB60" i="1" s="1"/>
  <c r="T297" i="3"/>
  <c r="R297" i="3"/>
  <c r="T68" i="1" s="1"/>
  <c r="AB68" i="1" s="1"/>
  <c r="AE355" i="3"/>
  <c r="AI355" i="3" s="1"/>
  <c r="S355" i="3" s="1"/>
  <c r="U126" i="1" s="1"/>
  <c r="AC126" i="1" s="1"/>
  <c r="Z355" i="3"/>
  <c r="Z361" i="3"/>
  <c r="AE361" i="3"/>
  <c r="AI361" i="3" s="1"/>
  <c r="T283" i="3"/>
  <c r="V54" i="1" s="1"/>
  <c r="AD54" i="1" s="1"/>
  <c r="AG54" i="1" s="1"/>
  <c r="R283" i="3"/>
  <c r="T54" i="1" s="1"/>
  <c r="AB54" i="1" s="1"/>
  <c r="T291" i="3"/>
  <c r="V62" i="1" s="1"/>
  <c r="AD62" i="1" s="1"/>
  <c r="AG62" i="1" s="1"/>
  <c r="R291" i="3"/>
  <c r="T62" i="1" s="1"/>
  <c r="AB62" i="1" s="1"/>
  <c r="AE357" i="3"/>
  <c r="AI357" i="3" s="1"/>
  <c r="Z357" i="3"/>
  <c r="AB302" i="3"/>
  <c r="AB310" i="3"/>
  <c r="AB318" i="3"/>
  <c r="AB326" i="3"/>
  <c r="R353" i="3"/>
  <c r="T124" i="1" s="1"/>
  <c r="AB124" i="1" s="1"/>
  <c r="T353" i="3"/>
  <c r="V124" i="1" s="1"/>
  <c r="AD124" i="1" s="1"/>
  <c r="AG124" i="1" s="1"/>
  <c r="Z369" i="3"/>
  <c r="AE369" i="3"/>
  <c r="AI369" i="3" s="1"/>
  <c r="S369" i="3" s="1"/>
  <c r="U140" i="1" s="1"/>
  <c r="AC140" i="1" s="1"/>
  <c r="Z380" i="3"/>
  <c r="AE380" i="3"/>
  <c r="AI380" i="3" s="1"/>
  <c r="S380" i="3" s="1"/>
  <c r="U151" i="1" s="1"/>
  <c r="AC151" i="1" s="1"/>
  <c r="AB300" i="3"/>
  <c r="AB308" i="3"/>
  <c r="AB316" i="3"/>
  <c r="AB324" i="3"/>
  <c r="AB332" i="3"/>
  <c r="AA348" i="3"/>
  <c r="AB348" i="3"/>
  <c r="AA330" i="3"/>
  <c r="AA351" i="3"/>
  <c r="AB351" i="3"/>
  <c r="AA307" i="3"/>
  <c r="AB307" i="3"/>
  <c r="AA315" i="3"/>
  <c r="AB315" i="3"/>
  <c r="R339" i="3"/>
  <c r="T110" i="1" s="1"/>
  <c r="AB110" i="1" s="1"/>
  <c r="T339" i="3"/>
  <c r="AB304" i="3"/>
  <c r="AB312" i="3"/>
  <c r="AB320" i="3"/>
  <c r="AB328" i="3"/>
  <c r="AB336" i="3"/>
  <c r="R358" i="3"/>
  <c r="T129" i="1" s="1"/>
  <c r="AB129" i="1" s="1"/>
  <c r="T358" i="3"/>
  <c r="Z363" i="3"/>
  <c r="AE363" i="3"/>
  <c r="AI363" i="3" s="1"/>
  <c r="S363" i="3" s="1"/>
  <c r="U134" i="1" s="1"/>
  <c r="AC134" i="1" s="1"/>
  <c r="AB334" i="3"/>
  <c r="AB373" i="3"/>
  <c r="AA379" i="3"/>
  <c r="AB379" i="3"/>
  <c r="AE16" i="3"/>
  <c r="AI16" i="3" s="1"/>
  <c r="Z16" i="3"/>
  <c r="Z26" i="3"/>
  <c r="AE26" i="3"/>
  <c r="AI26" i="3" s="1"/>
  <c r="S26" i="3" s="1"/>
  <c r="O23" i="1" s="1"/>
  <c r="AK23" i="1" s="1"/>
  <c r="R11" i="3"/>
  <c r="N8" i="1" s="1"/>
  <c r="AJ8" i="1" s="1"/>
  <c r="Z27" i="3"/>
  <c r="AE27" i="3"/>
  <c r="AI27" i="3" s="1"/>
  <c r="Z32" i="3"/>
  <c r="AE32" i="3"/>
  <c r="AI32" i="3" s="1"/>
  <c r="AA35" i="3"/>
  <c r="AB35" i="3"/>
  <c r="Z40" i="3"/>
  <c r="AE40" i="3"/>
  <c r="AI40" i="3" s="1"/>
  <c r="Z48" i="3"/>
  <c r="AE48" i="3"/>
  <c r="AI48" i="3" s="1"/>
  <c r="AA7" i="3"/>
  <c r="AB7" i="3"/>
  <c r="Z52" i="3"/>
  <c r="AE52" i="3"/>
  <c r="AI52" i="3" s="1"/>
  <c r="Z43" i="3"/>
  <c r="AE43" i="3"/>
  <c r="AI43" i="3" s="1"/>
  <c r="Z39" i="3"/>
  <c r="AE39" i="3"/>
  <c r="AI39" i="3" s="1"/>
  <c r="Z74" i="3"/>
  <c r="AE74" i="3"/>
  <c r="AI74" i="3" s="1"/>
  <c r="Z96" i="3"/>
  <c r="AE96" i="3"/>
  <c r="AI96" i="3" s="1"/>
  <c r="Z56" i="3"/>
  <c r="AE56" i="3"/>
  <c r="AI56" i="3" s="1"/>
  <c r="S56" i="3" s="1"/>
  <c r="O53" i="1" s="1"/>
  <c r="AK53" i="1" s="1"/>
  <c r="Z64" i="3"/>
  <c r="AE64" i="3"/>
  <c r="AI64" i="3" s="1"/>
  <c r="AE97" i="3"/>
  <c r="AI97" i="3" s="1"/>
  <c r="Z97" i="3"/>
  <c r="Z53" i="3"/>
  <c r="AE53" i="3"/>
  <c r="AI53" i="3" s="1"/>
  <c r="Z61" i="3"/>
  <c r="AE61" i="3"/>
  <c r="AI61" i="3" s="1"/>
  <c r="S61" i="3" s="1"/>
  <c r="O58" i="1" s="1"/>
  <c r="AK58" i="1" s="1"/>
  <c r="Z69" i="3"/>
  <c r="AE69" i="3"/>
  <c r="AI69" i="3" s="1"/>
  <c r="Z81" i="3"/>
  <c r="AE81" i="3"/>
  <c r="AI81" i="3" s="1"/>
  <c r="Z94" i="3"/>
  <c r="AE94" i="3"/>
  <c r="AI94" i="3" s="1"/>
  <c r="T118" i="3"/>
  <c r="P115" i="1" s="1"/>
  <c r="AL115" i="1" s="1"/>
  <c r="AP115" i="1" s="1"/>
  <c r="Z129" i="3"/>
  <c r="AE129" i="3"/>
  <c r="AI129" i="3" s="1"/>
  <c r="Z82" i="3"/>
  <c r="AE82" i="3"/>
  <c r="AI82" i="3" s="1"/>
  <c r="S99" i="3"/>
  <c r="O96" i="1" s="1"/>
  <c r="AK96" i="1" s="1"/>
  <c r="S115" i="3"/>
  <c r="O112" i="1" s="1"/>
  <c r="AK112" i="1" s="1"/>
  <c r="Z78" i="3"/>
  <c r="AE78" i="3"/>
  <c r="AI78" i="3" s="1"/>
  <c r="Z124" i="3"/>
  <c r="AE124" i="3"/>
  <c r="AI124" i="3" s="1"/>
  <c r="AE135" i="3"/>
  <c r="AI135" i="3" s="1"/>
  <c r="Z135" i="3"/>
  <c r="AA136" i="3"/>
  <c r="AB136" i="3"/>
  <c r="Z167" i="3"/>
  <c r="AE167" i="3"/>
  <c r="AI167" i="3" s="1"/>
  <c r="Z128" i="3"/>
  <c r="AE128" i="3"/>
  <c r="AI128" i="3" s="1"/>
  <c r="Z165" i="3"/>
  <c r="AE165" i="3"/>
  <c r="AI165" i="3" s="1"/>
  <c r="S165" i="3" s="1"/>
  <c r="O162" i="1" s="1"/>
  <c r="AK162" i="1" s="1"/>
  <c r="AB178" i="3"/>
  <c r="AA176" i="3"/>
  <c r="AB176" i="3"/>
  <c r="T142" i="3"/>
  <c r="P139" i="1" s="1"/>
  <c r="AL139" i="1" s="1"/>
  <c r="AP139" i="1" s="1"/>
  <c r="Z236" i="3"/>
  <c r="AE236" i="3"/>
  <c r="AI236" i="3" s="1"/>
  <c r="S236" i="3" s="1"/>
  <c r="U7" i="1" s="1"/>
  <c r="AC7" i="1" s="1"/>
  <c r="Z244" i="3"/>
  <c r="AE244" i="3"/>
  <c r="AI244" i="3" s="1"/>
  <c r="Z252" i="3"/>
  <c r="AE252" i="3"/>
  <c r="AI252" i="3" s="1"/>
  <c r="S252" i="3" s="1"/>
  <c r="U23" i="1" s="1"/>
  <c r="AC23" i="1" s="1"/>
  <c r="Z260" i="3"/>
  <c r="AE260" i="3"/>
  <c r="AI260" i="3" s="1"/>
  <c r="Z268" i="3"/>
  <c r="AE268" i="3"/>
  <c r="AI268" i="3" s="1"/>
  <c r="S268" i="3" s="1"/>
  <c r="U39" i="1" s="1"/>
  <c r="AC39" i="1" s="1"/>
  <c r="Z276" i="3"/>
  <c r="AE276" i="3"/>
  <c r="AI276" i="3" s="1"/>
  <c r="Z284" i="3"/>
  <c r="AE284" i="3"/>
  <c r="AI284" i="3" s="1"/>
  <c r="Z292" i="3"/>
  <c r="AE292" i="3"/>
  <c r="AI292" i="3" s="1"/>
  <c r="S292" i="3" s="1"/>
  <c r="U63" i="1" s="1"/>
  <c r="AC63" i="1" s="1"/>
  <c r="AE157" i="3"/>
  <c r="AI157" i="3" s="1"/>
  <c r="S157" i="3" s="1"/>
  <c r="O154" i="1" s="1"/>
  <c r="AK154" i="1" s="1"/>
  <c r="Z157" i="3"/>
  <c r="AA223" i="3"/>
  <c r="AB223" i="3"/>
  <c r="AA227" i="3"/>
  <c r="AB227" i="3"/>
  <c r="AA245" i="3"/>
  <c r="AB245" i="3"/>
  <c r="AA261" i="3"/>
  <c r="AB261" i="3"/>
  <c r="AA277" i="3"/>
  <c r="AB277" i="3"/>
  <c r="R180" i="3"/>
  <c r="N177" i="1" s="1"/>
  <c r="AJ177" i="1" s="1"/>
  <c r="T180" i="3"/>
  <c r="R194" i="3"/>
  <c r="T194" i="3"/>
  <c r="Z238" i="3"/>
  <c r="AE238" i="3"/>
  <c r="AI238" i="3" s="1"/>
  <c r="S238" i="3" s="1"/>
  <c r="U9" i="1" s="1"/>
  <c r="AC9" i="1" s="1"/>
  <c r="Z246" i="3"/>
  <c r="AE246" i="3"/>
  <c r="AI246" i="3" s="1"/>
  <c r="Z254" i="3"/>
  <c r="AE254" i="3"/>
  <c r="AI254" i="3" s="1"/>
  <c r="S254" i="3" s="1"/>
  <c r="U25" i="1" s="1"/>
  <c r="AC25" i="1" s="1"/>
  <c r="Z262" i="3"/>
  <c r="AE262" i="3"/>
  <c r="AI262" i="3" s="1"/>
  <c r="Z270" i="3"/>
  <c r="AE270" i="3"/>
  <c r="AI270" i="3" s="1"/>
  <c r="S270" i="3" s="1"/>
  <c r="U41" i="1" s="1"/>
  <c r="AC41" i="1" s="1"/>
  <c r="Z278" i="3"/>
  <c r="AE278" i="3"/>
  <c r="AI278" i="3" s="1"/>
  <c r="AE149" i="3"/>
  <c r="AI149" i="3" s="1"/>
  <c r="S149" i="3" s="1"/>
  <c r="O146" i="1" s="1"/>
  <c r="AK146" i="1" s="1"/>
  <c r="Z149" i="3"/>
  <c r="AA209" i="3"/>
  <c r="AB209" i="3"/>
  <c r="AA213" i="3"/>
  <c r="AB213" i="3"/>
  <c r="AA221" i="3"/>
  <c r="AB221" i="3"/>
  <c r="AA225" i="3"/>
  <c r="AB225" i="3"/>
  <c r="T235" i="3"/>
  <c r="R235" i="3"/>
  <c r="T6" i="1" s="1"/>
  <c r="AB6" i="1" s="1"/>
  <c r="AV6" i="1" s="1"/>
  <c r="T243" i="3"/>
  <c r="V14" i="1" s="1"/>
  <c r="AD14" i="1" s="1"/>
  <c r="AG14" i="1" s="1"/>
  <c r="R243" i="3"/>
  <c r="T251" i="3"/>
  <c r="R251" i="3"/>
  <c r="T22" i="1" s="1"/>
  <c r="AB22" i="1" s="1"/>
  <c r="AV22" i="1" s="1"/>
  <c r="T259" i="3"/>
  <c r="V30" i="1" s="1"/>
  <c r="AD30" i="1" s="1"/>
  <c r="AG30" i="1" s="1"/>
  <c r="R259" i="3"/>
  <c r="AB299" i="3"/>
  <c r="Z343" i="3"/>
  <c r="AE343" i="3"/>
  <c r="AI343" i="3" s="1"/>
  <c r="S343" i="3" s="1"/>
  <c r="U114" i="1" s="1"/>
  <c r="AC114" i="1" s="1"/>
  <c r="X368" i="3"/>
  <c r="AA295" i="3"/>
  <c r="AB295" i="3"/>
  <c r="Z345" i="3"/>
  <c r="AE345" i="3"/>
  <c r="AI345" i="3" s="1"/>
  <c r="S345" i="3" s="1"/>
  <c r="U116" i="1" s="1"/>
  <c r="AC116" i="1" s="1"/>
  <c r="S261" i="3"/>
  <c r="U32" i="1" s="1"/>
  <c r="AC32" i="1" s="1"/>
  <c r="AA302" i="3"/>
  <c r="AA310" i="3"/>
  <c r="AA318" i="3"/>
  <c r="AA326" i="3"/>
  <c r="AA353" i="3"/>
  <c r="Z378" i="3"/>
  <c r="AE378" i="3"/>
  <c r="AI378" i="3" s="1"/>
  <c r="S378" i="3" s="1"/>
  <c r="AA300" i="3"/>
  <c r="AA308" i="3"/>
  <c r="AA316" i="3"/>
  <c r="AA324" i="3"/>
  <c r="AA332" i="3"/>
  <c r="AA340" i="3"/>
  <c r="AB340" i="3"/>
  <c r="R348" i="3"/>
  <c r="T119" i="1" s="1"/>
  <c r="AB119" i="1" s="1"/>
  <c r="AA356" i="3"/>
  <c r="AB356" i="3"/>
  <c r="Z367" i="3"/>
  <c r="AE367" i="3"/>
  <c r="AI367" i="3" s="1"/>
  <c r="S367" i="3" s="1"/>
  <c r="U138" i="1" s="1"/>
  <c r="AC138" i="1" s="1"/>
  <c r="AB338" i="3"/>
  <c r="AB306" i="3"/>
  <c r="AB314" i="3"/>
  <c r="AB322" i="3"/>
  <c r="R331" i="3"/>
  <c r="T102" i="1" s="1"/>
  <c r="AB102" i="1" s="1"/>
  <c r="T331" i="3"/>
  <c r="R347" i="3"/>
  <c r="T118" i="1" s="1"/>
  <c r="AB118" i="1" s="1"/>
  <c r="AA304" i="3"/>
  <c r="AA312" i="3"/>
  <c r="AA320" i="3"/>
  <c r="AA328" i="3"/>
  <c r="AA336" i="3"/>
  <c r="AA342" i="3"/>
  <c r="AB342" i="3"/>
  <c r="R350" i="3"/>
  <c r="T121" i="1" s="1"/>
  <c r="AB121" i="1" s="1"/>
  <c r="T350" i="3"/>
  <c r="V121" i="1" s="1"/>
  <c r="AD121" i="1" s="1"/>
  <c r="AG121" i="1" s="1"/>
  <c r="AA358" i="3"/>
  <c r="AA334" i="3"/>
  <c r="AA349" i="3"/>
  <c r="AB349" i="3"/>
  <c r="AA373" i="3"/>
  <c r="R379" i="3"/>
  <c r="T150" i="1" s="1"/>
  <c r="AB150" i="1" s="1"/>
  <c r="T379" i="3"/>
  <c r="V150" i="1" s="1"/>
  <c r="AD150" i="1" s="1"/>
  <c r="AG150" i="1" s="1"/>
  <c r="R377" i="3"/>
  <c r="T148" i="1" s="1"/>
  <c r="AB148" i="1" s="1"/>
  <c r="T377" i="3"/>
  <c r="Z5" i="3"/>
  <c r="AE5" i="3"/>
  <c r="AI5" i="3" s="1"/>
  <c r="S5" i="3" s="1"/>
  <c r="O2" i="1" s="1"/>
  <c r="AK2" i="1" s="1"/>
  <c r="AE54" i="1" l="1"/>
  <c r="AE6" i="1"/>
  <c r="AN6" i="1" s="1"/>
  <c r="AE32" i="1"/>
  <c r="AN32" i="1" s="1"/>
  <c r="BG32" i="1"/>
  <c r="AZ32" i="1"/>
  <c r="AZ6" i="1"/>
  <c r="AM6" i="1"/>
  <c r="AE30" i="1"/>
  <c r="AN30" i="1" s="1"/>
  <c r="BG30" i="1"/>
  <c r="AM32" i="1"/>
  <c r="AE2" i="1"/>
  <c r="AE26" i="1"/>
  <c r="AM17" i="1"/>
  <c r="AE40" i="1"/>
  <c r="AP22" i="1"/>
  <c r="AE50" i="1"/>
  <c r="AE121" i="1"/>
  <c r="AE28" i="1"/>
  <c r="AE124" i="1"/>
  <c r="AZ22" i="1"/>
  <c r="AE24" i="1"/>
  <c r="T218" i="3"/>
  <c r="X218" i="3" s="1"/>
  <c r="T15" i="3"/>
  <c r="AA259" i="3"/>
  <c r="AE52" i="1"/>
  <c r="AE62" i="1"/>
  <c r="AM181" i="1"/>
  <c r="AP181" i="1"/>
  <c r="AE179" i="1"/>
  <c r="BG179" i="1"/>
  <c r="AM179" i="1"/>
  <c r="AN179" i="1" s="1"/>
  <c r="AP179" i="1"/>
  <c r="V178" i="3"/>
  <c r="W178" i="3" s="1"/>
  <c r="AM175" i="1"/>
  <c r="AP175" i="1"/>
  <c r="X178" i="3"/>
  <c r="X176" i="3"/>
  <c r="V176" i="3"/>
  <c r="W176" i="3" s="1"/>
  <c r="AP171" i="1"/>
  <c r="AM167" i="1"/>
  <c r="AP167" i="1"/>
  <c r="AP165" i="1"/>
  <c r="AM163" i="1"/>
  <c r="AP163" i="1"/>
  <c r="AM161" i="1"/>
  <c r="AA156" i="3"/>
  <c r="AM153" i="1"/>
  <c r="AE152" i="1"/>
  <c r="AE150" i="1"/>
  <c r="T152" i="3"/>
  <c r="R152" i="3"/>
  <c r="N149" i="1" s="1"/>
  <c r="AJ149" i="1" s="1"/>
  <c r="AE146" i="1"/>
  <c r="AV143" i="1"/>
  <c r="AZ143" i="1"/>
  <c r="AE141" i="1"/>
  <c r="AE139" i="1"/>
  <c r="AV133" i="1"/>
  <c r="AZ133" i="1"/>
  <c r="AM133" i="1"/>
  <c r="AM128" i="1"/>
  <c r="AE119" i="1"/>
  <c r="AB346" i="3"/>
  <c r="AM115" i="1"/>
  <c r="AE112" i="1"/>
  <c r="AM112" i="1"/>
  <c r="BG112" i="1"/>
  <c r="AZ112" i="1"/>
  <c r="AV112" i="1"/>
  <c r="AM109" i="1"/>
  <c r="AE107" i="1"/>
  <c r="AE106" i="1"/>
  <c r="AE104" i="1"/>
  <c r="AZ102" i="1"/>
  <c r="AV102" i="1"/>
  <c r="AM101" i="1"/>
  <c r="AV101" i="1"/>
  <c r="AZ101" i="1"/>
  <c r="AB99" i="3"/>
  <c r="AV96" i="1"/>
  <c r="AZ96" i="1"/>
  <c r="AM96" i="1"/>
  <c r="AE94" i="1"/>
  <c r="AE76" i="1"/>
  <c r="AE75" i="1"/>
  <c r="R303" i="3"/>
  <c r="T74" i="1" s="1"/>
  <c r="AB74" i="1" s="1"/>
  <c r="AE64" i="1"/>
  <c r="AE56" i="1"/>
  <c r="AA283" i="3"/>
  <c r="T106" i="3"/>
  <c r="P103" i="1" s="1"/>
  <c r="AL103" i="1" s="1"/>
  <c r="AP103" i="1" s="1"/>
  <c r="R218" i="3"/>
  <c r="R107" i="3"/>
  <c r="N104" i="1" s="1"/>
  <c r="AJ104" i="1" s="1"/>
  <c r="R15" i="3"/>
  <c r="N12" i="1" s="1"/>
  <c r="AJ12" i="1" s="1"/>
  <c r="AA166" i="3"/>
  <c r="R306" i="3"/>
  <c r="T77" i="1" s="1"/>
  <c r="AB77" i="1" s="1"/>
  <c r="S107" i="3"/>
  <c r="O104" i="1" s="1"/>
  <c r="AK104" i="1" s="1"/>
  <c r="R311" i="3"/>
  <c r="T82" i="1" s="1"/>
  <c r="AB82" i="1" s="1"/>
  <c r="AA235" i="3"/>
  <c r="S306" i="3"/>
  <c r="U77" i="1" s="1"/>
  <c r="AC77" i="1" s="1"/>
  <c r="AE77" i="1" s="1"/>
  <c r="S142" i="3"/>
  <c r="R267" i="3"/>
  <c r="T38" i="1" s="1"/>
  <c r="AB38" i="1" s="1"/>
  <c r="T311" i="3"/>
  <c r="V82" i="1" s="1"/>
  <c r="AD82" i="1" s="1"/>
  <c r="AG82" i="1" s="1"/>
  <c r="R109" i="3"/>
  <c r="N106" i="1" s="1"/>
  <c r="AJ106" i="1" s="1"/>
  <c r="R140" i="3"/>
  <c r="AB249" i="3"/>
  <c r="S111" i="3"/>
  <c r="O108" i="1" s="1"/>
  <c r="AK108" i="1" s="1"/>
  <c r="R19" i="3"/>
  <c r="N16" i="1" s="1"/>
  <c r="AJ16" i="1" s="1"/>
  <c r="T13" i="3"/>
  <c r="P10" i="1" s="1"/>
  <c r="AL10" i="1" s="1"/>
  <c r="AP10" i="1" s="1"/>
  <c r="R324" i="3"/>
  <c r="T95" i="1" s="1"/>
  <c r="AB95" i="1" s="1"/>
  <c r="AB335" i="3"/>
  <c r="T263" i="3"/>
  <c r="V34" i="1" s="1"/>
  <c r="AD34" i="1" s="1"/>
  <c r="AG34" i="1" s="1"/>
  <c r="T320" i="3"/>
  <c r="X320" i="3" s="1"/>
  <c r="S13" i="3"/>
  <c r="X17" i="3"/>
  <c r="AB146" i="3"/>
  <c r="R110" i="3"/>
  <c r="N107" i="1" s="1"/>
  <c r="AJ107" i="1" s="1"/>
  <c r="V17" i="3"/>
  <c r="W17" i="3" s="1"/>
  <c r="R300" i="3"/>
  <c r="T71" i="1" s="1"/>
  <c r="AB71" i="1" s="1"/>
  <c r="AB239" i="3"/>
  <c r="T314" i="3"/>
  <c r="V85" i="1" s="1"/>
  <c r="AD85" i="1" s="1"/>
  <c r="AG85" i="1" s="1"/>
  <c r="R200" i="3"/>
  <c r="R103" i="3"/>
  <c r="N100" i="1" s="1"/>
  <c r="AJ100" i="1" s="1"/>
  <c r="S150" i="3"/>
  <c r="O147" i="1" s="1"/>
  <c r="AK147" i="1" s="1"/>
  <c r="S19" i="3"/>
  <c r="O16" i="1" s="1"/>
  <c r="AK16" i="1" s="1"/>
  <c r="AM16" i="1" s="1"/>
  <c r="T109" i="3"/>
  <c r="P106" i="1" s="1"/>
  <c r="AL106" i="1" s="1"/>
  <c r="AP106" i="1" s="1"/>
  <c r="T110" i="3"/>
  <c r="P107" i="1" s="1"/>
  <c r="AL107" i="1" s="1"/>
  <c r="AP107" i="1" s="1"/>
  <c r="AB368" i="3"/>
  <c r="T302" i="3"/>
  <c r="V73" i="1" s="1"/>
  <c r="AD73" i="1" s="1"/>
  <c r="AG73" i="1" s="1"/>
  <c r="T150" i="3"/>
  <c r="P147" i="1" s="1"/>
  <c r="AL147" i="1" s="1"/>
  <c r="AP147" i="1" s="1"/>
  <c r="T241" i="3"/>
  <c r="V12" i="1" s="1"/>
  <c r="AD12" i="1" s="1"/>
  <c r="AG12" i="1" s="1"/>
  <c r="T190" i="3"/>
  <c r="BB416" i="3" s="1"/>
  <c r="BC416" i="3" s="1"/>
  <c r="R314" i="3"/>
  <c r="T85" i="1" s="1"/>
  <c r="AB85" i="1" s="1"/>
  <c r="AB253" i="3"/>
  <c r="T208" i="3"/>
  <c r="X208" i="3" s="1"/>
  <c r="T103" i="3"/>
  <c r="P100" i="1" s="1"/>
  <c r="AL100" i="1" s="1"/>
  <c r="AP100" i="1" s="1"/>
  <c r="T325" i="3"/>
  <c r="V96" i="1" s="1"/>
  <c r="AD96" i="1" s="1"/>
  <c r="AG96" i="1" s="1"/>
  <c r="AA285" i="3"/>
  <c r="R302" i="3"/>
  <c r="T73" i="1" s="1"/>
  <c r="AB73" i="1" s="1"/>
  <c r="AB172" i="3"/>
  <c r="R190" i="3"/>
  <c r="R117" i="3"/>
  <c r="N114" i="1" s="1"/>
  <c r="AJ114" i="1" s="1"/>
  <c r="T324" i="3"/>
  <c r="V95" i="1" s="1"/>
  <c r="AD95" i="1" s="1"/>
  <c r="AG95" i="1" s="1"/>
  <c r="T277" i="3"/>
  <c r="V48" i="1" s="1"/>
  <c r="AD48" i="1" s="1"/>
  <c r="AG48" i="1" s="1"/>
  <c r="R208" i="3"/>
  <c r="S277" i="3"/>
  <c r="U48" i="1" s="1"/>
  <c r="AC48" i="1" s="1"/>
  <c r="T273" i="3"/>
  <c r="X273" i="3" s="1"/>
  <c r="T318" i="3"/>
  <c r="V318" i="3" s="1"/>
  <c r="W318" i="3" s="1"/>
  <c r="T267" i="3"/>
  <c r="V38" i="1" s="1"/>
  <c r="AD38" i="1" s="1"/>
  <c r="AG38" i="1" s="1"/>
  <c r="X166" i="3"/>
  <c r="R320" i="3"/>
  <c r="T91" i="1" s="1"/>
  <c r="AB91" i="1" s="1"/>
  <c r="AB219" i="3"/>
  <c r="AB174" i="3"/>
  <c r="V166" i="3"/>
  <c r="W166" i="3" s="1"/>
  <c r="T300" i="3"/>
  <c r="V71" i="1" s="1"/>
  <c r="AD71" i="1" s="1"/>
  <c r="AG71" i="1" s="1"/>
  <c r="R29" i="3"/>
  <c r="N26" i="1" s="1"/>
  <c r="AJ26" i="1" s="1"/>
  <c r="T117" i="3"/>
  <c r="P114" i="1" s="1"/>
  <c r="AL114" i="1" s="1"/>
  <c r="AP114" i="1" s="1"/>
  <c r="T289" i="3"/>
  <c r="V60" i="1" s="1"/>
  <c r="AD60" i="1" s="1"/>
  <c r="AG60" i="1" s="1"/>
  <c r="T7" i="3"/>
  <c r="P4" i="1" s="1"/>
  <c r="AL4" i="1" s="1"/>
  <c r="AP4" i="1" s="1"/>
  <c r="R225" i="3"/>
  <c r="R198" i="3"/>
  <c r="V198" i="3" s="1"/>
  <c r="W198" i="3" s="1"/>
  <c r="AB160" i="3"/>
  <c r="R114" i="3"/>
  <c r="N111" i="1" s="1"/>
  <c r="AJ111" i="1" s="1"/>
  <c r="AB212" i="3"/>
  <c r="T338" i="3"/>
  <c r="V109" i="1" s="1"/>
  <c r="AD109" i="1" s="1"/>
  <c r="AG109" i="1" s="1"/>
  <c r="T225" i="3"/>
  <c r="AA211" i="3"/>
  <c r="T140" i="3"/>
  <c r="P137" i="1" s="1"/>
  <c r="AL137" i="1" s="1"/>
  <c r="AP137" i="1" s="1"/>
  <c r="S114" i="3"/>
  <c r="O111" i="1" s="1"/>
  <c r="AK111" i="1" s="1"/>
  <c r="R338" i="3"/>
  <c r="T109" i="1" s="1"/>
  <c r="AB109" i="1" s="1"/>
  <c r="AZ109" i="1" s="1"/>
  <c r="T271" i="3"/>
  <c r="V42" i="1" s="1"/>
  <c r="AD42" i="1" s="1"/>
  <c r="AG42" i="1" s="1"/>
  <c r="T303" i="3"/>
  <c r="V74" i="1" s="1"/>
  <c r="AD74" i="1" s="1"/>
  <c r="AG74" i="1" s="1"/>
  <c r="S25" i="3"/>
  <c r="O22" i="1" s="1"/>
  <c r="AK22" i="1" s="1"/>
  <c r="AM22" i="1" s="1"/>
  <c r="AA33" i="3"/>
  <c r="AA251" i="3"/>
  <c r="R241" i="3"/>
  <c r="T12" i="1" s="1"/>
  <c r="AB12" i="1" s="1"/>
  <c r="X335" i="3"/>
  <c r="T206" i="3"/>
  <c r="X206" i="3" s="1"/>
  <c r="AA364" i="3"/>
  <c r="T316" i="3"/>
  <c r="V87" i="1" s="1"/>
  <c r="AD87" i="1" s="1"/>
  <c r="AG87" i="1" s="1"/>
  <c r="X136" i="3"/>
  <c r="R101" i="3"/>
  <c r="N98" i="1" s="1"/>
  <c r="AJ98" i="1" s="1"/>
  <c r="R206" i="3"/>
  <c r="T192" i="3"/>
  <c r="R192" i="3"/>
  <c r="AB217" i="3"/>
  <c r="T214" i="3"/>
  <c r="R232" i="3"/>
  <c r="T3" i="1" s="1"/>
  <c r="AB3" i="1" s="1"/>
  <c r="R328" i="3"/>
  <c r="T99" i="1" s="1"/>
  <c r="AB99" i="1" s="1"/>
  <c r="S209" i="3"/>
  <c r="T257" i="3"/>
  <c r="V28" i="1" s="1"/>
  <c r="AD28" i="1" s="1"/>
  <c r="AG28" i="1" s="1"/>
  <c r="R132" i="3"/>
  <c r="N129" i="1" s="1"/>
  <c r="AJ129" i="1" s="1"/>
  <c r="S108" i="3"/>
  <c r="O105" i="1" s="1"/>
  <c r="AK105" i="1" s="1"/>
  <c r="S237" i="3"/>
  <c r="U8" i="1" s="1"/>
  <c r="AC8" i="1" s="1"/>
  <c r="T265" i="3"/>
  <c r="X265" i="3" s="1"/>
  <c r="R158" i="3"/>
  <c r="N155" i="1" s="1"/>
  <c r="AJ155" i="1" s="1"/>
  <c r="R317" i="3"/>
  <c r="T88" i="1" s="1"/>
  <c r="AB88" i="1" s="1"/>
  <c r="T148" i="3"/>
  <c r="P145" i="1" s="1"/>
  <c r="AL145" i="1" s="1"/>
  <c r="AP145" i="1" s="1"/>
  <c r="R255" i="3"/>
  <c r="T26" i="1" s="1"/>
  <c r="AB26" i="1" s="1"/>
  <c r="AV26" i="1" s="1"/>
  <c r="AB341" i="3"/>
  <c r="R316" i="3"/>
  <c r="T87" i="1" s="1"/>
  <c r="AB87" i="1" s="1"/>
  <c r="R245" i="3"/>
  <c r="T16" i="1" s="1"/>
  <c r="AB16" i="1" s="1"/>
  <c r="AV16" i="1" s="1"/>
  <c r="AB305" i="3"/>
  <c r="AA297" i="3"/>
  <c r="R214" i="3"/>
  <c r="R108" i="3"/>
  <c r="N105" i="1" s="1"/>
  <c r="AJ105" i="1" s="1"/>
  <c r="R100" i="3"/>
  <c r="N97" i="1" s="1"/>
  <c r="AJ97" i="1" s="1"/>
  <c r="T360" i="3"/>
  <c r="V131" i="1" s="1"/>
  <c r="AD131" i="1" s="1"/>
  <c r="AG131" i="1" s="1"/>
  <c r="R213" i="3"/>
  <c r="R237" i="3"/>
  <c r="T8" i="1" s="1"/>
  <c r="AB8" i="1" s="1"/>
  <c r="AV8" i="1" s="1"/>
  <c r="T397" i="3"/>
  <c r="V168" i="1" s="1"/>
  <c r="AD168" i="1" s="1"/>
  <c r="AG168" i="1" s="1"/>
  <c r="T310" i="3"/>
  <c r="V81" i="1" s="1"/>
  <c r="AD81" i="1" s="1"/>
  <c r="AG81" i="1" s="1"/>
  <c r="S245" i="3"/>
  <c r="U16" i="1" s="1"/>
  <c r="AC16" i="1" s="1"/>
  <c r="AB215" i="3"/>
  <c r="R138" i="3"/>
  <c r="N135" i="1" s="1"/>
  <c r="AJ135" i="1" s="1"/>
  <c r="R144" i="3"/>
  <c r="AX370" i="3" s="1"/>
  <c r="AY370" i="3" s="1"/>
  <c r="AB323" i="3"/>
  <c r="AB339" i="3"/>
  <c r="AB182" i="3"/>
  <c r="R116" i="3"/>
  <c r="N113" i="1" s="1"/>
  <c r="AJ113" i="1" s="1"/>
  <c r="T337" i="3"/>
  <c r="V108" i="1" s="1"/>
  <c r="AD108" i="1" s="1"/>
  <c r="AG108" i="1" s="1"/>
  <c r="R360" i="3"/>
  <c r="T131" i="1" s="1"/>
  <c r="AB131" i="1" s="1"/>
  <c r="R295" i="3"/>
  <c r="T66" i="1" s="1"/>
  <c r="AB66" i="1" s="1"/>
  <c r="R209" i="3"/>
  <c r="AB419" i="3"/>
  <c r="R414" i="3"/>
  <c r="T144" i="3"/>
  <c r="P141" i="1" s="1"/>
  <c r="AL141" i="1" s="1"/>
  <c r="AP141" i="1" s="1"/>
  <c r="T101" i="3"/>
  <c r="P98" i="1" s="1"/>
  <c r="AL98" i="1" s="1"/>
  <c r="AP98" i="1" s="1"/>
  <c r="T132" i="3"/>
  <c r="P129" i="1" s="1"/>
  <c r="AL129" i="1" s="1"/>
  <c r="AP129" i="1" s="1"/>
  <c r="T317" i="3"/>
  <c r="V88" i="1" s="1"/>
  <c r="AD88" i="1" s="1"/>
  <c r="AG88" i="1" s="1"/>
  <c r="T328" i="3"/>
  <c r="V99" i="1" s="1"/>
  <c r="AD99" i="1" s="1"/>
  <c r="AG99" i="1" s="1"/>
  <c r="T295" i="3"/>
  <c r="V66" i="1" s="1"/>
  <c r="AD66" i="1" s="1"/>
  <c r="AG66" i="1" s="1"/>
  <c r="X174" i="3"/>
  <c r="AB370" i="3"/>
  <c r="R275" i="3"/>
  <c r="T46" i="1" s="1"/>
  <c r="AB46" i="1" s="1"/>
  <c r="AB207" i="3"/>
  <c r="T234" i="3"/>
  <c r="V5" i="1" s="1"/>
  <c r="AD5" i="1" s="1"/>
  <c r="AG5" i="1" s="1"/>
  <c r="T329" i="3"/>
  <c r="V100" i="1" s="1"/>
  <c r="AD100" i="1" s="1"/>
  <c r="AG100" i="1" s="1"/>
  <c r="AB170" i="3"/>
  <c r="S29" i="3"/>
  <c r="O26" i="1" s="1"/>
  <c r="AK26" i="1" s="1"/>
  <c r="AM26" i="1" s="1"/>
  <c r="AN26" i="1" s="1"/>
  <c r="X323" i="3"/>
  <c r="T275" i="3"/>
  <c r="V46" i="1" s="1"/>
  <c r="AD46" i="1" s="1"/>
  <c r="AG46" i="1" s="1"/>
  <c r="R257" i="3"/>
  <c r="T28" i="1" s="1"/>
  <c r="AB28" i="1" s="1"/>
  <c r="AV28" i="1" s="1"/>
  <c r="R106" i="3"/>
  <c r="N103" i="1" s="1"/>
  <c r="AJ103" i="1" s="1"/>
  <c r="AA21" i="3"/>
  <c r="AB168" i="3"/>
  <c r="R329" i="3"/>
  <c r="T100" i="1" s="1"/>
  <c r="AB100" i="1" s="1"/>
  <c r="R202" i="3"/>
  <c r="AB408" i="3"/>
  <c r="R342" i="3"/>
  <c r="T113" i="1" s="1"/>
  <c r="AB113" i="1" s="1"/>
  <c r="X200" i="3"/>
  <c r="R351" i="3"/>
  <c r="T122" i="1" s="1"/>
  <c r="AB122" i="1" s="1"/>
  <c r="R265" i="3"/>
  <c r="T36" i="1" s="1"/>
  <c r="AB36" i="1" s="1"/>
  <c r="T232" i="3"/>
  <c r="V3" i="1" s="1"/>
  <c r="AD3" i="1" s="1"/>
  <c r="AG3" i="1" s="1"/>
  <c r="T313" i="3"/>
  <c r="V84" i="1" s="1"/>
  <c r="AD84" i="1" s="1"/>
  <c r="AG84" i="1" s="1"/>
  <c r="S372" i="3"/>
  <c r="U143" i="1" s="1"/>
  <c r="AC143" i="1" s="1"/>
  <c r="X331" i="3"/>
  <c r="V102" i="1"/>
  <c r="AD102" i="1" s="1"/>
  <c r="AG102" i="1" s="1"/>
  <c r="AZ378" i="3"/>
  <c r="BA378" i="3" s="1"/>
  <c r="U149" i="1"/>
  <c r="AC149" i="1" s="1"/>
  <c r="X251" i="3"/>
  <c r="V22" i="1"/>
  <c r="AD22" i="1" s="1"/>
  <c r="AG22" i="1" s="1"/>
  <c r="X235" i="3"/>
  <c r="V6" i="1"/>
  <c r="AD6" i="1" s="1"/>
  <c r="AG6" i="1" s="1"/>
  <c r="X224" i="3"/>
  <c r="X216" i="3"/>
  <c r="X15" i="3"/>
  <c r="P12" i="1"/>
  <c r="AL12" i="1" s="1"/>
  <c r="AP12" i="1" s="1"/>
  <c r="AZ415" i="3"/>
  <c r="BA415" i="3" s="1"/>
  <c r="AZ441" i="3"/>
  <c r="BA441" i="3" s="1"/>
  <c r="X366" i="3"/>
  <c r="U137" i="1"/>
  <c r="AC137" i="1" s="1"/>
  <c r="AE137" i="1" s="1"/>
  <c r="V174" i="3"/>
  <c r="W174" i="3" s="1"/>
  <c r="O171" i="1"/>
  <c r="AK171" i="1" s="1"/>
  <c r="AX259" i="3"/>
  <c r="AY259" i="3" s="1"/>
  <c r="T30" i="1"/>
  <c r="AB30" i="1" s="1"/>
  <c r="AX243" i="3"/>
  <c r="AY243" i="3" s="1"/>
  <c r="T14" i="1"/>
  <c r="AB14" i="1" s="1"/>
  <c r="AX366" i="3"/>
  <c r="AY366" i="3" s="1"/>
  <c r="N137" i="1"/>
  <c r="AJ137" i="1" s="1"/>
  <c r="X297" i="3"/>
  <c r="V68" i="1"/>
  <c r="AD68" i="1" s="1"/>
  <c r="AG68" i="1" s="1"/>
  <c r="X239" i="3"/>
  <c r="V10" i="1"/>
  <c r="AD10" i="1" s="1"/>
  <c r="AG10" i="1" s="1"/>
  <c r="X249" i="3"/>
  <c r="V20" i="1"/>
  <c r="AD20" i="1" s="1"/>
  <c r="AG20" i="1" s="1"/>
  <c r="AA31" i="3"/>
  <c r="X346" i="3"/>
  <c r="V117" i="1"/>
  <c r="AD117" i="1" s="1"/>
  <c r="AG117" i="1" s="1"/>
  <c r="X225" i="3"/>
  <c r="X172" i="3"/>
  <c r="P169" i="1"/>
  <c r="AL169" i="1" s="1"/>
  <c r="X146" i="3"/>
  <c r="P143" i="1"/>
  <c r="AL143" i="1" s="1"/>
  <c r="AP143" i="1" s="1"/>
  <c r="AZ450" i="3"/>
  <c r="BA450" i="3" s="1"/>
  <c r="AZ442" i="3"/>
  <c r="BA442" i="3" s="1"/>
  <c r="AZ404" i="3"/>
  <c r="BA404" i="3" s="1"/>
  <c r="U175" i="1"/>
  <c r="AC175" i="1" s="1"/>
  <c r="AZ400" i="3"/>
  <c r="BA400" i="3" s="1"/>
  <c r="U171" i="1"/>
  <c r="AC171" i="1" s="1"/>
  <c r="AZ368" i="3"/>
  <c r="BA368" i="3" s="1"/>
  <c r="O139" i="1"/>
  <c r="AK139" i="1" s="1"/>
  <c r="S188" i="3"/>
  <c r="AZ414" i="3" s="1"/>
  <c r="BA414" i="3" s="1"/>
  <c r="V160" i="3"/>
  <c r="W160" i="3" s="1"/>
  <c r="O157" i="1"/>
  <c r="AK157" i="1" s="1"/>
  <c r="AZ329" i="3"/>
  <c r="BA329" i="3" s="1"/>
  <c r="U100" i="1"/>
  <c r="AC100" i="1" s="1"/>
  <c r="AZ239" i="3"/>
  <c r="BA239" i="3" s="1"/>
  <c r="O10" i="1"/>
  <c r="AK10" i="1" s="1"/>
  <c r="AM10" i="1" s="1"/>
  <c r="AZ247" i="3"/>
  <c r="BA247" i="3" s="1"/>
  <c r="U18" i="1"/>
  <c r="AC18" i="1" s="1"/>
  <c r="V21" i="3"/>
  <c r="W21" i="3" s="1"/>
  <c r="P18" i="1"/>
  <c r="AL18" i="1" s="1"/>
  <c r="AP18" i="1" s="1"/>
  <c r="X377" i="3"/>
  <c r="V148" i="1"/>
  <c r="AD148" i="1" s="1"/>
  <c r="AG148" i="1" s="1"/>
  <c r="X180" i="3"/>
  <c r="P177" i="1"/>
  <c r="AL177" i="1" s="1"/>
  <c r="X347" i="3"/>
  <c r="V118" i="1"/>
  <c r="AD118" i="1" s="1"/>
  <c r="AG118" i="1" s="1"/>
  <c r="AX368" i="3"/>
  <c r="AY368" i="3" s="1"/>
  <c r="N139" i="1"/>
  <c r="AJ139" i="1" s="1"/>
  <c r="X358" i="3"/>
  <c r="V129" i="1"/>
  <c r="AD129" i="1" s="1"/>
  <c r="AG129" i="1" s="1"/>
  <c r="X339" i="3"/>
  <c r="V110" i="1"/>
  <c r="AD110" i="1" s="1"/>
  <c r="AG110" i="1" s="1"/>
  <c r="AZ387" i="3"/>
  <c r="BA387" i="3" s="1"/>
  <c r="O158" i="1"/>
  <c r="AK158" i="1" s="1"/>
  <c r="AZ289" i="3"/>
  <c r="BA289" i="3" s="1"/>
  <c r="O60" i="1"/>
  <c r="AK60" i="1" s="1"/>
  <c r="X228" i="3"/>
  <c r="AZ283" i="3"/>
  <c r="BA283" i="3" s="1"/>
  <c r="O54" i="1"/>
  <c r="AK54" i="1" s="1"/>
  <c r="X215" i="3"/>
  <c r="X207" i="3"/>
  <c r="X152" i="3"/>
  <c r="P149" i="1"/>
  <c r="AL149" i="1" s="1"/>
  <c r="AP149" i="1" s="1"/>
  <c r="AZ362" i="3"/>
  <c r="BA362" i="3" s="1"/>
  <c r="U133" i="1"/>
  <c r="AC133" i="1" s="1"/>
  <c r="AE133" i="1" s="1"/>
  <c r="U131" i="1"/>
  <c r="AC131" i="1" s="1"/>
  <c r="AZ426" i="3"/>
  <c r="BA426" i="3" s="1"/>
  <c r="AX408" i="3"/>
  <c r="AY408" i="3" s="1"/>
  <c r="T179" i="1"/>
  <c r="AB179" i="1" s="1"/>
  <c r="X223" i="3"/>
  <c r="BB410" i="3"/>
  <c r="BC410" i="3" s="1"/>
  <c r="V181" i="1"/>
  <c r="AD181" i="1" s="1"/>
  <c r="AG181" i="1" s="1"/>
  <c r="X364" i="3"/>
  <c r="V135" i="1"/>
  <c r="AD135" i="1" s="1"/>
  <c r="AG135" i="1" s="1"/>
  <c r="X168" i="3"/>
  <c r="O165" i="1"/>
  <c r="AK165" i="1" s="1"/>
  <c r="AX239" i="3"/>
  <c r="AY239" i="3" s="1"/>
  <c r="N10" i="1"/>
  <c r="AJ10" i="1" s="1"/>
  <c r="AZ10" i="1" s="1"/>
  <c r="X352" i="3"/>
  <c r="V123" i="1"/>
  <c r="AD123" i="1" s="1"/>
  <c r="AG123" i="1" s="1"/>
  <c r="X204" i="3"/>
  <c r="X233" i="3"/>
  <c r="V4" i="1"/>
  <c r="AD4" i="1" s="1"/>
  <c r="AG4" i="1" s="1"/>
  <c r="AZ243" i="3"/>
  <c r="BA243" i="3" s="1"/>
  <c r="U14" i="1"/>
  <c r="AC14" i="1" s="1"/>
  <c r="U22" i="1"/>
  <c r="AC22" i="1" s="1"/>
  <c r="AZ392" i="3"/>
  <c r="BA392" i="3" s="1"/>
  <c r="U163" i="1"/>
  <c r="AC163" i="1" s="1"/>
  <c r="AZ438" i="3"/>
  <c r="BA438" i="3" s="1"/>
  <c r="AZ437" i="3"/>
  <c r="BA437" i="3" s="1"/>
  <c r="AZ406" i="3"/>
  <c r="BA406" i="3" s="1"/>
  <c r="U177" i="1"/>
  <c r="AC177" i="1" s="1"/>
  <c r="AZ402" i="3"/>
  <c r="BA402" i="3" s="1"/>
  <c r="U173" i="1"/>
  <c r="AC173" i="1" s="1"/>
  <c r="AZ398" i="3"/>
  <c r="BA398" i="3" s="1"/>
  <c r="U169" i="1"/>
  <c r="AC169" i="1" s="1"/>
  <c r="X305" i="3"/>
  <c r="AZ375" i="3"/>
  <c r="BA375" i="3" s="1"/>
  <c r="V168" i="3"/>
  <c r="W168" i="3" s="1"/>
  <c r="X362" i="3"/>
  <c r="AA333" i="3"/>
  <c r="AA375" i="3"/>
  <c r="R312" i="3"/>
  <c r="T83" i="1" s="1"/>
  <c r="AB83" i="1" s="1"/>
  <c r="X221" i="3"/>
  <c r="AZ420" i="3"/>
  <c r="BA420" i="3" s="1"/>
  <c r="AZ446" i="3"/>
  <c r="BA446" i="3" s="1"/>
  <c r="AZ396" i="3"/>
  <c r="BA396" i="3" s="1"/>
  <c r="X259" i="3"/>
  <c r="X21" i="3"/>
  <c r="R134" i="3"/>
  <c r="N131" i="1" s="1"/>
  <c r="AJ131" i="1" s="1"/>
  <c r="AB293" i="3"/>
  <c r="X194" i="3"/>
  <c r="X241" i="3"/>
  <c r="AB377" i="3"/>
  <c r="AA228" i="3"/>
  <c r="T247" i="3"/>
  <c r="V18" i="1" s="1"/>
  <c r="AD18" i="1" s="1"/>
  <c r="AG18" i="1" s="1"/>
  <c r="X220" i="3"/>
  <c r="T158" i="3"/>
  <c r="P155" i="1" s="1"/>
  <c r="AL155" i="1" s="1"/>
  <c r="AP155" i="1" s="1"/>
  <c r="AZ449" i="3"/>
  <c r="BA449" i="3" s="1"/>
  <c r="X291" i="3"/>
  <c r="AZ291" i="3"/>
  <c r="BA291" i="3" s="1"/>
  <c r="R7" i="3"/>
  <c r="N4" i="1" s="1"/>
  <c r="AJ4" i="1" s="1"/>
  <c r="AZ4" i="1" s="1"/>
  <c r="T322" i="3"/>
  <c r="R111" i="3"/>
  <c r="N108" i="1" s="1"/>
  <c r="AJ108" i="1" s="1"/>
  <c r="AB366" i="3"/>
  <c r="T344" i="3"/>
  <c r="V115" i="1" s="1"/>
  <c r="AD115" i="1" s="1"/>
  <c r="AG115" i="1" s="1"/>
  <c r="T213" i="3"/>
  <c r="V213" i="3" s="1"/>
  <c r="W213" i="3" s="1"/>
  <c r="X375" i="3"/>
  <c r="R322" i="3"/>
  <c r="T93" i="1" s="1"/>
  <c r="AB93" i="1" s="1"/>
  <c r="T154" i="3"/>
  <c r="X154" i="3" s="1"/>
  <c r="AB17" i="3"/>
  <c r="R344" i="3"/>
  <c r="T115" i="1" s="1"/>
  <c r="AB115" i="1" s="1"/>
  <c r="AV115" i="1" s="1"/>
  <c r="AZ394" i="3"/>
  <c r="BA394" i="3" s="1"/>
  <c r="V299" i="3"/>
  <c r="W299" i="3" s="1"/>
  <c r="T330" i="3"/>
  <c r="V101" i="1" s="1"/>
  <c r="AD101" i="1" s="1"/>
  <c r="AG101" i="1" s="1"/>
  <c r="R263" i="3"/>
  <c r="T34" i="1" s="1"/>
  <c r="AB34" i="1" s="1"/>
  <c r="R247" i="3"/>
  <c r="T134" i="3"/>
  <c r="R154" i="3"/>
  <c r="N151" i="1" s="1"/>
  <c r="AJ151" i="1" s="1"/>
  <c r="T312" i="3"/>
  <c r="X267" i="3"/>
  <c r="AX325" i="3"/>
  <c r="AY325" i="3" s="1"/>
  <c r="V364" i="3"/>
  <c r="W364" i="3" s="1"/>
  <c r="AZ444" i="3"/>
  <c r="BA444" i="3" s="1"/>
  <c r="X211" i="3"/>
  <c r="X285" i="3"/>
  <c r="X337" i="3"/>
  <c r="X156" i="3"/>
  <c r="R337" i="3"/>
  <c r="V337" i="3" s="1"/>
  <c r="W337" i="3" s="1"/>
  <c r="X198" i="3"/>
  <c r="R148" i="3"/>
  <c r="N145" i="1" s="1"/>
  <c r="AJ145" i="1" s="1"/>
  <c r="T414" i="3"/>
  <c r="R397" i="3"/>
  <c r="T168" i="1" s="1"/>
  <c r="AB168" i="1" s="1"/>
  <c r="X222" i="3"/>
  <c r="T301" i="3"/>
  <c r="AZ233" i="3"/>
  <c r="BA233" i="3" s="1"/>
  <c r="X231" i="3"/>
  <c r="X304" i="3"/>
  <c r="AZ434" i="3"/>
  <c r="BA434" i="3" s="1"/>
  <c r="BB333" i="3"/>
  <c r="BC333" i="3" s="1"/>
  <c r="R301" i="3"/>
  <c r="T72" i="1" s="1"/>
  <c r="AB72" i="1" s="1"/>
  <c r="AZ419" i="3"/>
  <c r="BA419" i="3" s="1"/>
  <c r="AB287" i="3"/>
  <c r="AB231" i="3"/>
  <c r="AB164" i="3"/>
  <c r="T332" i="3"/>
  <c r="X332" i="3" s="1"/>
  <c r="AB112" i="3"/>
  <c r="AZ319" i="3"/>
  <c r="BA319" i="3" s="1"/>
  <c r="T315" i="3"/>
  <c r="V86" i="1" s="1"/>
  <c r="AD86" i="1" s="1"/>
  <c r="AG86" i="1" s="1"/>
  <c r="R234" i="3"/>
  <c r="T5" i="1" s="1"/>
  <c r="AB5" i="1" s="1"/>
  <c r="AB381" i="3"/>
  <c r="AA243" i="3"/>
  <c r="T434" i="3"/>
  <c r="S342" i="3"/>
  <c r="AZ328" i="3"/>
  <c r="BA328" i="3" s="1"/>
  <c r="AZ371" i="3"/>
  <c r="BA371" i="3" s="1"/>
  <c r="AZ231" i="3"/>
  <c r="BA231" i="3" s="1"/>
  <c r="T326" i="3"/>
  <c r="X261" i="3"/>
  <c r="R102" i="3"/>
  <c r="N99" i="1" s="1"/>
  <c r="AJ99" i="1" s="1"/>
  <c r="AZ287" i="3"/>
  <c r="BA287" i="3" s="1"/>
  <c r="R332" i="3"/>
  <c r="X283" i="3"/>
  <c r="R315" i="3"/>
  <c r="T86" i="1" s="1"/>
  <c r="AB86" i="1" s="1"/>
  <c r="T210" i="3"/>
  <c r="AB196" i="3"/>
  <c r="T327" i="3"/>
  <c r="V98" i="1" s="1"/>
  <c r="AD98" i="1" s="1"/>
  <c r="AG98" i="1" s="1"/>
  <c r="AB362" i="3"/>
  <c r="T321" i="3"/>
  <c r="AB352" i="3"/>
  <c r="T319" i="3"/>
  <c r="V90" i="1" s="1"/>
  <c r="AD90" i="1" s="1"/>
  <c r="AG90" i="1" s="1"/>
  <c r="S351" i="3"/>
  <c r="AZ440" i="3"/>
  <c r="BA440" i="3" s="1"/>
  <c r="AZ448" i="3"/>
  <c r="BA448" i="3" s="1"/>
  <c r="R326" i="3"/>
  <c r="T97" i="1" s="1"/>
  <c r="AB97" i="1" s="1"/>
  <c r="X336" i="3"/>
  <c r="R273" i="3"/>
  <c r="T102" i="3"/>
  <c r="P99" i="1" s="1"/>
  <c r="AL99" i="1" s="1"/>
  <c r="AP99" i="1" s="1"/>
  <c r="X353" i="3"/>
  <c r="X299" i="3"/>
  <c r="AA291" i="3"/>
  <c r="R210" i="3"/>
  <c r="R327" i="3"/>
  <c r="R321" i="3"/>
  <c r="R319" i="3"/>
  <c r="T90" i="1" s="1"/>
  <c r="AB90" i="1" s="1"/>
  <c r="X287" i="3"/>
  <c r="X217" i="3"/>
  <c r="X227" i="3"/>
  <c r="AZ453" i="3"/>
  <c r="BA453" i="3" s="1"/>
  <c r="AZ385" i="3"/>
  <c r="BA385" i="3" s="1"/>
  <c r="X164" i="3"/>
  <c r="AZ335" i="3"/>
  <c r="BA335" i="3" s="1"/>
  <c r="R434" i="3"/>
  <c r="X196" i="3"/>
  <c r="V182" i="3"/>
  <c r="W182" i="3" s="1"/>
  <c r="AX333" i="3"/>
  <c r="AY333" i="3" s="1"/>
  <c r="AZ235" i="3"/>
  <c r="BA235" i="3" s="1"/>
  <c r="S412" i="3"/>
  <c r="X412" i="3" s="1"/>
  <c r="R412" i="3"/>
  <c r="T183" i="1" s="1"/>
  <c r="AB183" i="1" s="1"/>
  <c r="X269" i="3"/>
  <c r="AZ285" i="3"/>
  <c r="BA285" i="3" s="1"/>
  <c r="X333" i="3"/>
  <c r="AZ454" i="3"/>
  <c r="BA454" i="3" s="1"/>
  <c r="AZ358" i="3"/>
  <c r="BA358" i="3" s="1"/>
  <c r="X370" i="3"/>
  <c r="T372" i="3"/>
  <c r="AB233" i="3"/>
  <c r="R113" i="3"/>
  <c r="T105" i="3"/>
  <c r="S373" i="3"/>
  <c r="U144" i="1" s="1"/>
  <c r="AC144" i="1" s="1"/>
  <c r="AB350" i="3"/>
  <c r="T308" i="3"/>
  <c r="AB281" i="3"/>
  <c r="AA184" i="3"/>
  <c r="T116" i="3"/>
  <c r="X116" i="3" s="1"/>
  <c r="T100" i="3"/>
  <c r="R313" i="3"/>
  <c r="T84" i="1" s="1"/>
  <c r="AB84" i="1" s="1"/>
  <c r="T373" i="3"/>
  <c r="V144" i="1" s="1"/>
  <c r="AD144" i="1" s="1"/>
  <c r="AG144" i="1" s="1"/>
  <c r="X293" i="3"/>
  <c r="AZ344" i="3"/>
  <c r="BA344" i="3" s="1"/>
  <c r="V170" i="3"/>
  <c r="W170" i="3" s="1"/>
  <c r="S138" i="3"/>
  <c r="X138" i="3" s="1"/>
  <c r="S202" i="3"/>
  <c r="X243" i="3"/>
  <c r="T188" i="3"/>
  <c r="AZ379" i="3"/>
  <c r="BA379" i="3" s="1"/>
  <c r="S105" i="3"/>
  <c r="AA131" i="3"/>
  <c r="T113" i="3"/>
  <c r="AZ234" i="3"/>
  <c r="BA234" i="3" s="1"/>
  <c r="T349" i="3"/>
  <c r="R308" i="3"/>
  <c r="T79" i="1" s="1"/>
  <c r="AB79" i="1" s="1"/>
  <c r="X212" i="3"/>
  <c r="X182" i="3"/>
  <c r="AZ293" i="3"/>
  <c r="BA293" i="3" s="1"/>
  <c r="T354" i="3"/>
  <c r="V125" i="1" s="1"/>
  <c r="AD125" i="1" s="1"/>
  <c r="AG125" i="1" s="1"/>
  <c r="S11" i="3"/>
  <c r="S410" i="3"/>
  <c r="X410" i="3" s="1"/>
  <c r="R410" i="3"/>
  <c r="X379" i="3"/>
  <c r="X350" i="3"/>
  <c r="R349" i="3"/>
  <c r="R271" i="3"/>
  <c r="X226" i="3"/>
  <c r="AZ333" i="3"/>
  <c r="BA333" i="3" s="1"/>
  <c r="R354" i="3"/>
  <c r="AZ452" i="3"/>
  <c r="BA452" i="3" s="1"/>
  <c r="AZ280" i="3"/>
  <c r="BA280" i="3" s="1"/>
  <c r="AZ302" i="3"/>
  <c r="BA302" i="3" s="1"/>
  <c r="AZ236" i="3"/>
  <c r="BA236" i="3" s="1"/>
  <c r="S31" i="3"/>
  <c r="AZ429" i="3"/>
  <c r="BA429" i="3" s="1"/>
  <c r="AX341" i="3"/>
  <c r="AY341" i="3" s="1"/>
  <c r="AX416" i="3"/>
  <c r="AY416" i="3" s="1"/>
  <c r="AZ405" i="3"/>
  <c r="BA405" i="3" s="1"/>
  <c r="AZ261" i="3"/>
  <c r="BA261" i="3" s="1"/>
  <c r="AZ369" i="3"/>
  <c r="BA369" i="3" s="1"/>
  <c r="AZ421" i="3"/>
  <c r="BA421" i="3" s="1"/>
  <c r="AZ427" i="3"/>
  <c r="BA427" i="3" s="1"/>
  <c r="AZ423" i="3"/>
  <c r="BA423" i="3" s="1"/>
  <c r="AZ416" i="3"/>
  <c r="BA416" i="3" s="1"/>
  <c r="AZ292" i="3"/>
  <c r="BA292" i="3" s="1"/>
  <c r="X263" i="3"/>
  <c r="AX330" i="3"/>
  <c r="AY330" i="3" s="1"/>
  <c r="X381" i="3"/>
  <c r="AZ403" i="3"/>
  <c r="BA403" i="3" s="1"/>
  <c r="AZ399" i="3"/>
  <c r="BA399" i="3" s="1"/>
  <c r="X219" i="3"/>
  <c r="AZ445" i="3"/>
  <c r="BA445" i="3" s="1"/>
  <c r="AZ431" i="3"/>
  <c r="BA431" i="3" s="1"/>
  <c r="AZ425" i="3"/>
  <c r="BA425" i="3" s="1"/>
  <c r="X416" i="3"/>
  <c r="X419" i="3"/>
  <c r="AA418" i="3"/>
  <c r="AZ417" i="3"/>
  <c r="BA417" i="3" s="1"/>
  <c r="AX418" i="3"/>
  <c r="AY418" i="3" s="1"/>
  <c r="AZ413" i="3"/>
  <c r="BA413" i="3" s="1"/>
  <c r="AB186" i="3"/>
  <c r="V184" i="3"/>
  <c r="W184" i="3" s="1"/>
  <c r="X184" i="3"/>
  <c r="AZ401" i="3"/>
  <c r="BA401" i="3" s="1"/>
  <c r="AZ397" i="3"/>
  <c r="BA397" i="3" s="1"/>
  <c r="AZ409" i="3"/>
  <c r="BA409" i="3" s="1"/>
  <c r="AB180" i="3"/>
  <c r="AZ408" i="3"/>
  <c r="BA408" i="3" s="1"/>
  <c r="X408" i="3"/>
  <c r="BB408" i="3"/>
  <c r="BC408" i="3" s="1"/>
  <c r="X170" i="3"/>
  <c r="AZ390" i="3"/>
  <c r="BA390" i="3" s="1"/>
  <c r="AZ395" i="3"/>
  <c r="BA395" i="3" s="1"/>
  <c r="AZ391" i="3"/>
  <c r="BA391" i="3" s="1"/>
  <c r="AA162" i="3"/>
  <c r="X160" i="3"/>
  <c r="AZ384" i="3"/>
  <c r="BA384" i="3" s="1"/>
  <c r="AZ383" i="3"/>
  <c r="BA383" i="3" s="1"/>
  <c r="AZ381" i="3"/>
  <c r="BA381" i="3" s="1"/>
  <c r="AZ380" i="3"/>
  <c r="BA380" i="3" s="1"/>
  <c r="AZ377" i="3"/>
  <c r="BA377" i="3" s="1"/>
  <c r="AZ374" i="3"/>
  <c r="BA374" i="3" s="1"/>
  <c r="AX372" i="3"/>
  <c r="AY372" i="3" s="1"/>
  <c r="V370" i="3"/>
  <c r="W370" i="3" s="1"/>
  <c r="AZ370" i="3"/>
  <c r="BA370" i="3" s="1"/>
  <c r="X142" i="3"/>
  <c r="BB368" i="3"/>
  <c r="BC368" i="3" s="1"/>
  <c r="AZ367" i="3"/>
  <c r="BA367" i="3" s="1"/>
  <c r="V366" i="3"/>
  <c r="W366" i="3" s="1"/>
  <c r="AZ366" i="3"/>
  <c r="BA366" i="3" s="1"/>
  <c r="BB366" i="3"/>
  <c r="BC366" i="3" s="1"/>
  <c r="AZ365" i="3"/>
  <c r="BA365" i="3" s="1"/>
  <c r="BB364" i="3"/>
  <c r="BC364" i="3" s="1"/>
  <c r="AZ363" i="3"/>
  <c r="BA363" i="3" s="1"/>
  <c r="AX362" i="3"/>
  <c r="AY362" i="3" s="1"/>
  <c r="BB362" i="3"/>
  <c r="BC362" i="3" s="1"/>
  <c r="AZ360" i="3"/>
  <c r="BA360" i="3" s="1"/>
  <c r="AZ359" i="3"/>
  <c r="BA359" i="3" s="1"/>
  <c r="X131" i="3"/>
  <c r="T356" i="3"/>
  <c r="R356" i="3"/>
  <c r="T127" i="1" s="1"/>
  <c r="AB127" i="1" s="1"/>
  <c r="X348" i="3"/>
  <c r="X118" i="3"/>
  <c r="AZ343" i="3"/>
  <c r="BA343" i="3" s="1"/>
  <c r="X341" i="3"/>
  <c r="BB341" i="3"/>
  <c r="BC341" i="3" s="1"/>
  <c r="X115" i="3"/>
  <c r="AZ341" i="3"/>
  <c r="BA341" i="3" s="1"/>
  <c r="AZ339" i="3"/>
  <c r="BA339" i="3" s="1"/>
  <c r="AX338" i="3"/>
  <c r="AY338" i="3" s="1"/>
  <c r="AZ338" i="3"/>
  <c r="BA338" i="3" s="1"/>
  <c r="BB337" i="3"/>
  <c r="BC337" i="3" s="1"/>
  <c r="T340" i="3"/>
  <c r="R340" i="3"/>
  <c r="X112" i="3"/>
  <c r="AZ336" i="3"/>
  <c r="BA336" i="3" s="1"/>
  <c r="BB335" i="3"/>
  <c r="BC335" i="3" s="1"/>
  <c r="T334" i="3"/>
  <c r="R334" i="3"/>
  <c r="AZ332" i="3"/>
  <c r="BA332" i="3" s="1"/>
  <c r="AX331" i="3"/>
  <c r="AY331" i="3" s="1"/>
  <c r="X104" i="3"/>
  <c r="AZ330" i="3"/>
  <c r="BA330" i="3" s="1"/>
  <c r="AZ327" i="3"/>
  <c r="BA327" i="3" s="1"/>
  <c r="AZ326" i="3"/>
  <c r="BA326" i="3" s="1"/>
  <c r="X99" i="3"/>
  <c r="AZ325" i="3"/>
  <c r="BA325" i="3" s="1"/>
  <c r="T307" i="3"/>
  <c r="R307" i="3"/>
  <c r="T78" i="1" s="1"/>
  <c r="AB78" i="1" s="1"/>
  <c r="R310" i="3"/>
  <c r="T81" i="1" s="1"/>
  <c r="AB81" i="1" s="1"/>
  <c r="T309" i="3"/>
  <c r="V80" i="1" s="1"/>
  <c r="AD80" i="1" s="1"/>
  <c r="AG80" i="1" s="1"/>
  <c r="R309" i="3"/>
  <c r="T80" i="1" s="1"/>
  <c r="AB80" i="1" s="1"/>
  <c r="AZ298" i="3"/>
  <c r="BA298" i="3" s="1"/>
  <c r="AZ294" i="3"/>
  <c r="BA294" i="3" s="1"/>
  <c r="AZ288" i="3"/>
  <c r="BA288" i="3" s="1"/>
  <c r="AZ286" i="3"/>
  <c r="BA286" i="3" s="1"/>
  <c r="AZ282" i="3"/>
  <c r="BA282" i="3" s="1"/>
  <c r="X281" i="3"/>
  <c r="AZ281" i="3"/>
  <c r="BA281" i="3" s="1"/>
  <c r="X279" i="3"/>
  <c r="BB261" i="3"/>
  <c r="BC261" i="3" s="1"/>
  <c r="AX261" i="3"/>
  <c r="AY261" i="3" s="1"/>
  <c r="X35" i="3"/>
  <c r="BB259" i="3"/>
  <c r="BC259" i="3" s="1"/>
  <c r="AZ259" i="3"/>
  <c r="BA259" i="3" s="1"/>
  <c r="V33" i="3"/>
  <c r="W33" i="3" s="1"/>
  <c r="X33" i="3"/>
  <c r="BB255" i="3"/>
  <c r="BC255" i="3" s="1"/>
  <c r="X253" i="3"/>
  <c r="AZ252" i="3"/>
  <c r="BA252" i="3" s="1"/>
  <c r="BB251" i="3"/>
  <c r="BC251" i="3" s="1"/>
  <c r="AX251" i="3"/>
  <c r="AY251" i="3" s="1"/>
  <c r="BB243" i="3"/>
  <c r="BC243" i="3" s="1"/>
  <c r="AZ245" i="3"/>
  <c r="BA245" i="3" s="1"/>
  <c r="X19" i="3"/>
  <c r="BB245" i="3"/>
  <c r="BC245" i="3" s="1"/>
  <c r="AZ248" i="3"/>
  <c r="BA248" i="3" s="1"/>
  <c r="BB235" i="3"/>
  <c r="BC235" i="3" s="1"/>
  <c r="AX235" i="3"/>
  <c r="AY235" i="3" s="1"/>
  <c r="X9" i="3"/>
  <c r="AZ241" i="3"/>
  <c r="BA241" i="3" s="1"/>
  <c r="AZ238" i="3"/>
  <c r="BA238" i="3" s="1"/>
  <c r="AZ232" i="3"/>
  <c r="BA232" i="3" s="1"/>
  <c r="X13" i="3"/>
  <c r="BB239" i="3"/>
  <c r="BC239" i="3" s="1"/>
  <c r="BB237" i="3"/>
  <c r="BC237" i="3" s="1"/>
  <c r="T418" i="3"/>
  <c r="X107" i="3"/>
  <c r="S418" i="3"/>
  <c r="X255" i="3"/>
  <c r="T31" i="3"/>
  <c r="AA451" i="3"/>
  <c r="AB451" i="3"/>
  <c r="T439" i="3"/>
  <c r="R439" i="3"/>
  <c r="R432" i="3"/>
  <c r="T432" i="3"/>
  <c r="R428" i="3"/>
  <c r="T428" i="3"/>
  <c r="R424" i="3"/>
  <c r="T424" i="3"/>
  <c r="V416" i="3"/>
  <c r="W416" i="3" s="1"/>
  <c r="R433" i="3"/>
  <c r="T433" i="3"/>
  <c r="AA413" i="3"/>
  <c r="AB413" i="3"/>
  <c r="R389" i="3"/>
  <c r="T160" i="1" s="1"/>
  <c r="AB160" i="1" s="1"/>
  <c r="T389" i="3"/>
  <c r="V160" i="1" s="1"/>
  <c r="AD160" i="1" s="1"/>
  <c r="AG160" i="1" s="1"/>
  <c r="T448" i="3"/>
  <c r="R448" i="3"/>
  <c r="AA444" i="3"/>
  <c r="AB444" i="3"/>
  <c r="AB436" i="3"/>
  <c r="AA436" i="3"/>
  <c r="AA395" i="3"/>
  <c r="AB395" i="3"/>
  <c r="AB405" i="3"/>
  <c r="AA405" i="3"/>
  <c r="AB401" i="3"/>
  <c r="AA401" i="3"/>
  <c r="AA391" i="3"/>
  <c r="AB391" i="3"/>
  <c r="AA393" i="3"/>
  <c r="AB393" i="3"/>
  <c r="AA392" i="3"/>
  <c r="AB392" i="3"/>
  <c r="AA453" i="3"/>
  <c r="AB453" i="3"/>
  <c r="T441" i="3"/>
  <c r="R441" i="3"/>
  <c r="AB429" i="3"/>
  <c r="AA429" i="3"/>
  <c r="AB425" i="3"/>
  <c r="AA425" i="3"/>
  <c r="AB421" i="3"/>
  <c r="AA421" i="3"/>
  <c r="AB420" i="3"/>
  <c r="AA420" i="3"/>
  <c r="T409" i="3"/>
  <c r="V180" i="1" s="1"/>
  <c r="AD180" i="1" s="1"/>
  <c r="AG180" i="1" s="1"/>
  <c r="R409" i="3"/>
  <c r="T180" i="1" s="1"/>
  <c r="AB180" i="1" s="1"/>
  <c r="T394" i="3"/>
  <c r="V165" i="1" s="1"/>
  <c r="AD165" i="1" s="1"/>
  <c r="AG165" i="1" s="1"/>
  <c r="R394" i="3"/>
  <c r="T450" i="3"/>
  <c r="R450" i="3"/>
  <c r="AA446" i="3"/>
  <c r="AB446" i="3"/>
  <c r="S439" i="3"/>
  <c r="S428" i="3"/>
  <c r="T437" i="3"/>
  <c r="X437" i="3" s="1"/>
  <c r="R437" i="3"/>
  <c r="AA415" i="3"/>
  <c r="AB415" i="3"/>
  <c r="R404" i="3"/>
  <c r="T404" i="3"/>
  <c r="V175" i="1" s="1"/>
  <c r="AD175" i="1" s="1"/>
  <c r="AG175" i="1" s="1"/>
  <c r="R400" i="3"/>
  <c r="T400" i="3"/>
  <c r="X400" i="3" s="1"/>
  <c r="S389" i="3"/>
  <c r="U160" i="1" s="1"/>
  <c r="AC160" i="1" s="1"/>
  <c r="T396" i="3"/>
  <c r="V167" i="1" s="1"/>
  <c r="AD167" i="1" s="1"/>
  <c r="AG167" i="1" s="1"/>
  <c r="R396" i="3"/>
  <c r="T443" i="3"/>
  <c r="R443" i="3"/>
  <c r="AA439" i="3"/>
  <c r="AB439" i="3"/>
  <c r="AB432" i="3"/>
  <c r="AA432" i="3"/>
  <c r="AB428" i="3"/>
  <c r="AA428" i="3"/>
  <c r="AB424" i="3"/>
  <c r="AA424" i="3"/>
  <c r="AB433" i="3"/>
  <c r="AA433" i="3"/>
  <c r="R386" i="3"/>
  <c r="T386" i="3"/>
  <c r="AB389" i="3"/>
  <c r="AA389" i="3"/>
  <c r="T452" i="3"/>
  <c r="R452" i="3"/>
  <c r="AA448" i="3"/>
  <c r="AB448" i="3"/>
  <c r="R435" i="3"/>
  <c r="T435" i="3"/>
  <c r="S435" i="3"/>
  <c r="R390" i="3"/>
  <c r="T390" i="3"/>
  <c r="V161" i="1" s="1"/>
  <c r="AD161" i="1" s="1"/>
  <c r="AG161" i="1" s="1"/>
  <c r="R403" i="3"/>
  <c r="T174" i="1" s="1"/>
  <c r="AB174" i="1" s="1"/>
  <c r="T403" i="3"/>
  <c r="V174" i="1" s="1"/>
  <c r="AD174" i="1" s="1"/>
  <c r="AG174" i="1" s="1"/>
  <c r="R399" i="3"/>
  <c r="T170" i="1" s="1"/>
  <c r="AB170" i="1" s="1"/>
  <c r="T399" i="3"/>
  <c r="V170" i="1" s="1"/>
  <c r="AD170" i="1" s="1"/>
  <c r="AG170" i="1" s="1"/>
  <c r="R384" i="3"/>
  <c r="T384" i="3"/>
  <c r="X384" i="3" s="1"/>
  <c r="R383" i="3"/>
  <c r="T154" i="1" s="1"/>
  <c r="AB154" i="1" s="1"/>
  <c r="T383" i="3"/>
  <c r="T445" i="3"/>
  <c r="R445" i="3"/>
  <c r="AA441" i="3"/>
  <c r="AB441" i="3"/>
  <c r="R431" i="3"/>
  <c r="T431" i="3"/>
  <c r="R427" i="3"/>
  <c r="T427" i="3"/>
  <c r="R423" i="3"/>
  <c r="T423" i="3"/>
  <c r="AA409" i="3"/>
  <c r="AB409" i="3"/>
  <c r="AB394" i="3"/>
  <c r="AA394" i="3"/>
  <c r="T454" i="3"/>
  <c r="R454" i="3"/>
  <c r="AA450" i="3"/>
  <c r="AB450" i="3"/>
  <c r="S443" i="3"/>
  <c r="T438" i="3"/>
  <c r="X438" i="3" s="1"/>
  <c r="R438" i="3"/>
  <c r="V419" i="3"/>
  <c r="W419" i="3" s="1"/>
  <c r="AA437" i="3"/>
  <c r="AB437" i="3"/>
  <c r="S386" i="3"/>
  <c r="U157" i="1" s="1"/>
  <c r="AC157" i="1" s="1"/>
  <c r="AB404" i="3"/>
  <c r="AA404" i="3"/>
  <c r="AB400" i="3"/>
  <c r="AA400" i="3"/>
  <c r="AA396" i="3"/>
  <c r="AB396" i="3"/>
  <c r="T447" i="3"/>
  <c r="R447" i="3"/>
  <c r="AA443" i="3"/>
  <c r="AB443" i="3"/>
  <c r="R430" i="3"/>
  <c r="T430" i="3"/>
  <c r="R426" i="3"/>
  <c r="T426" i="3"/>
  <c r="R422" i="3"/>
  <c r="T422" i="3"/>
  <c r="V408" i="3"/>
  <c r="W408" i="3" s="1"/>
  <c r="AB386" i="3"/>
  <c r="AA386" i="3"/>
  <c r="AA452" i="3"/>
  <c r="AB452" i="3"/>
  <c r="T440" i="3"/>
  <c r="R440" i="3"/>
  <c r="AB435" i="3"/>
  <c r="AA435" i="3"/>
  <c r="T411" i="3"/>
  <c r="V182" i="1" s="1"/>
  <c r="AD182" i="1" s="1"/>
  <c r="AG182" i="1" s="1"/>
  <c r="R411" i="3"/>
  <c r="T182" i="1" s="1"/>
  <c r="AB182" i="1" s="1"/>
  <c r="S411" i="3"/>
  <c r="AB390" i="3"/>
  <c r="AA390" i="3"/>
  <c r="AB403" i="3"/>
  <c r="AA403" i="3"/>
  <c r="AB399" i="3"/>
  <c r="AA399" i="3"/>
  <c r="AB384" i="3"/>
  <c r="AA384" i="3"/>
  <c r="AB383" i="3"/>
  <c r="AA383" i="3"/>
  <c r="S433" i="3"/>
  <c r="T449" i="3"/>
  <c r="R449" i="3"/>
  <c r="AA445" i="3"/>
  <c r="AB445" i="3"/>
  <c r="AB431" i="3"/>
  <c r="AA431" i="3"/>
  <c r="AB427" i="3"/>
  <c r="AA427" i="3"/>
  <c r="AB423" i="3"/>
  <c r="AA423" i="3"/>
  <c r="X409" i="3"/>
  <c r="T417" i="3"/>
  <c r="R417" i="3"/>
  <c r="T407" i="3"/>
  <c r="V178" i="1" s="1"/>
  <c r="AD178" i="1" s="1"/>
  <c r="AG178" i="1" s="1"/>
  <c r="R407" i="3"/>
  <c r="T178" i="1" s="1"/>
  <c r="AB178" i="1" s="1"/>
  <c r="S407" i="3"/>
  <c r="R385" i="3"/>
  <c r="T156" i="1" s="1"/>
  <c r="AB156" i="1" s="1"/>
  <c r="T385" i="3"/>
  <c r="AA454" i="3"/>
  <c r="AB454" i="3"/>
  <c r="S447" i="3"/>
  <c r="T442" i="3"/>
  <c r="X442" i="3" s="1"/>
  <c r="R442" i="3"/>
  <c r="AA438" i="3"/>
  <c r="AB438" i="3"/>
  <c r="S432" i="3"/>
  <c r="S424" i="3"/>
  <c r="R406" i="3"/>
  <c r="T406" i="3"/>
  <c r="V177" i="1" s="1"/>
  <c r="AD177" i="1" s="1"/>
  <c r="AG177" i="1" s="1"/>
  <c r="R402" i="3"/>
  <c r="T402" i="3"/>
  <c r="V173" i="1" s="1"/>
  <c r="AD173" i="1" s="1"/>
  <c r="AG173" i="1" s="1"/>
  <c r="R398" i="3"/>
  <c r="T398" i="3"/>
  <c r="R388" i="3"/>
  <c r="T388" i="3"/>
  <c r="R387" i="3"/>
  <c r="T158" i="1" s="1"/>
  <c r="AB158" i="1" s="1"/>
  <c r="T387" i="3"/>
  <c r="T451" i="3"/>
  <c r="R451" i="3"/>
  <c r="AA447" i="3"/>
  <c r="AB447" i="3"/>
  <c r="AB430" i="3"/>
  <c r="AA430" i="3"/>
  <c r="AB426" i="3"/>
  <c r="AA426" i="3"/>
  <c r="AB422" i="3"/>
  <c r="AA422" i="3"/>
  <c r="T413" i="3"/>
  <c r="R413" i="3"/>
  <c r="T184" i="1" s="1"/>
  <c r="AB184" i="1" s="1"/>
  <c r="T444" i="3"/>
  <c r="R444" i="3"/>
  <c r="AA440" i="3"/>
  <c r="AB440" i="3"/>
  <c r="R436" i="3"/>
  <c r="T436" i="3"/>
  <c r="S436" i="3"/>
  <c r="AA411" i="3"/>
  <c r="AB411" i="3"/>
  <c r="T395" i="3"/>
  <c r="V166" i="1" s="1"/>
  <c r="AD166" i="1" s="1"/>
  <c r="AG166" i="1" s="1"/>
  <c r="R395" i="3"/>
  <c r="T166" i="1" s="1"/>
  <c r="AB166" i="1" s="1"/>
  <c r="R405" i="3"/>
  <c r="T176" i="1" s="1"/>
  <c r="AB176" i="1" s="1"/>
  <c r="T405" i="3"/>
  <c r="V176" i="1" s="1"/>
  <c r="AD176" i="1" s="1"/>
  <c r="AG176" i="1" s="1"/>
  <c r="R401" i="3"/>
  <c r="T172" i="1" s="1"/>
  <c r="AB172" i="1" s="1"/>
  <c r="T401" i="3"/>
  <c r="V172" i="1" s="1"/>
  <c r="AD172" i="1" s="1"/>
  <c r="AG172" i="1" s="1"/>
  <c r="T391" i="3"/>
  <c r="V162" i="1" s="1"/>
  <c r="AD162" i="1" s="1"/>
  <c r="AG162" i="1" s="1"/>
  <c r="R391" i="3"/>
  <c r="T162" i="1" s="1"/>
  <c r="AB162" i="1" s="1"/>
  <c r="T393" i="3"/>
  <c r="V164" i="1" s="1"/>
  <c r="AD164" i="1" s="1"/>
  <c r="AG164" i="1" s="1"/>
  <c r="R393" i="3"/>
  <c r="T164" i="1" s="1"/>
  <c r="AB164" i="1" s="1"/>
  <c r="T392" i="3"/>
  <c r="V163" i="1" s="1"/>
  <c r="AD163" i="1" s="1"/>
  <c r="AG163" i="1" s="1"/>
  <c r="R392" i="3"/>
  <c r="T453" i="3"/>
  <c r="R453" i="3"/>
  <c r="AA449" i="3"/>
  <c r="AB449" i="3"/>
  <c r="R429" i="3"/>
  <c r="T429" i="3"/>
  <c r="R425" i="3"/>
  <c r="T425" i="3"/>
  <c r="R421" i="3"/>
  <c r="T421" i="3"/>
  <c r="R420" i="3"/>
  <c r="T420" i="3"/>
  <c r="AA417" i="3"/>
  <c r="AB417" i="3"/>
  <c r="AA407" i="3"/>
  <c r="AB407" i="3"/>
  <c r="AB385" i="3"/>
  <c r="AA385" i="3"/>
  <c r="S451" i="3"/>
  <c r="T446" i="3"/>
  <c r="R446" i="3"/>
  <c r="AA442" i="3"/>
  <c r="AB442" i="3"/>
  <c r="S430" i="3"/>
  <c r="S422" i="3"/>
  <c r="T415" i="3"/>
  <c r="R415" i="3"/>
  <c r="AB406" i="3"/>
  <c r="AA406" i="3"/>
  <c r="AB402" i="3"/>
  <c r="AA402" i="3"/>
  <c r="AB398" i="3"/>
  <c r="AA398" i="3"/>
  <c r="AB388" i="3"/>
  <c r="AA388" i="3"/>
  <c r="AB387" i="3"/>
  <c r="AA387" i="3"/>
  <c r="T98" i="3"/>
  <c r="S98" i="3"/>
  <c r="O95" i="1" s="1"/>
  <c r="AK95" i="1" s="1"/>
  <c r="R98" i="3"/>
  <c r="S162" i="3"/>
  <c r="R186" i="3"/>
  <c r="N183" i="1" s="1"/>
  <c r="AJ183" i="1" s="1"/>
  <c r="T186" i="3"/>
  <c r="P183" i="1" s="1"/>
  <c r="AL183" i="1" s="1"/>
  <c r="T162" i="3"/>
  <c r="P159" i="1" s="1"/>
  <c r="AL159" i="1" s="1"/>
  <c r="AP159" i="1" s="1"/>
  <c r="AA98" i="3"/>
  <c r="AB98" i="3"/>
  <c r="V379" i="3"/>
  <c r="W379" i="3" s="1"/>
  <c r="V377" i="3"/>
  <c r="W377" i="3" s="1"/>
  <c r="AA367" i="3"/>
  <c r="AB367" i="3"/>
  <c r="V348" i="3"/>
  <c r="W348" i="3" s="1"/>
  <c r="AA343" i="3"/>
  <c r="AB343" i="3"/>
  <c r="V259" i="3"/>
  <c r="W259" i="3" s="1"/>
  <c r="V243" i="3"/>
  <c r="W243" i="3" s="1"/>
  <c r="AA270" i="3"/>
  <c r="AB270" i="3"/>
  <c r="AA254" i="3"/>
  <c r="AB254" i="3"/>
  <c r="AA238" i="3"/>
  <c r="AB238" i="3"/>
  <c r="V180" i="3"/>
  <c r="W180" i="3" s="1"/>
  <c r="AA157" i="3"/>
  <c r="AB157" i="3"/>
  <c r="AA292" i="3"/>
  <c r="AB292" i="3"/>
  <c r="AA268" i="3"/>
  <c r="AB268" i="3"/>
  <c r="AA252" i="3"/>
  <c r="AB252" i="3"/>
  <c r="AA236" i="3"/>
  <c r="AB236" i="3"/>
  <c r="T128" i="3"/>
  <c r="R128" i="3"/>
  <c r="S128" i="3"/>
  <c r="R167" i="3"/>
  <c r="N164" i="1" s="1"/>
  <c r="AJ164" i="1" s="1"/>
  <c r="T167" i="3"/>
  <c r="P164" i="1" s="1"/>
  <c r="AL164" i="1" s="1"/>
  <c r="R135" i="3"/>
  <c r="N132" i="1" s="1"/>
  <c r="AJ132" i="1" s="1"/>
  <c r="T135" i="3"/>
  <c r="P132" i="1" s="1"/>
  <c r="AL132" i="1" s="1"/>
  <c r="AP132" i="1" s="1"/>
  <c r="AA81" i="3"/>
  <c r="AB81" i="3"/>
  <c r="AB61" i="3"/>
  <c r="AA61" i="3"/>
  <c r="R97" i="3"/>
  <c r="T97" i="3"/>
  <c r="S97" i="3"/>
  <c r="AB56" i="3"/>
  <c r="AA56" i="3"/>
  <c r="T39" i="3"/>
  <c r="R39" i="3"/>
  <c r="S39" i="3"/>
  <c r="AA43" i="3"/>
  <c r="AB43" i="3"/>
  <c r="AB48" i="3"/>
  <c r="AA48" i="3"/>
  <c r="T27" i="3"/>
  <c r="R27" i="3"/>
  <c r="S27" i="3"/>
  <c r="R363" i="3"/>
  <c r="T134" i="1" s="1"/>
  <c r="AB134" i="1" s="1"/>
  <c r="T363" i="3"/>
  <c r="V339" i="3"/>
  <c r="W339" i="3" s="1"/>
  <c r="AA380" i="3"/>
  <c r="AB380" i="3"/>
  <c r="T357" i="3"/>
  <c r="R357" i="3"/>
  <c r="V283" i="3"/>
  <c r="W283" i="3" s="1"/>
  <c r="AA355" i="3"/>
  <c r="AB355" i="3"/>
  <c r="R203" i="3"/>
  <c r="T203" i="3"/>
  <c r="AA177" i="3"/>
  <c r="AB177" i="3"/>
  <c r="R286" i="3"/>
  <c r="T57" i="1" s="1"/>
  <c r="AB57" i="1" s="1"/>
  <c r="T286" i="3"/>
  <c r="T95" i="3"/>
  <c r="R95" i="3"/>
  <c r="N92" i="1" s="1"/>
  <c r="AJ92" i="1" s="1"/>
  <c r="S95" i="3"/>
  <c r="AA127" i="3"/>
  <c r="AB127" i="3"/>
  <c r="AB87" i="3"/>
  <c r="AA87" i="3"/>
  <c r="AB58" i="3"/>
  <c r="AA58" i="3"/>
  <c r="AA120" i="3"/>
  <c r="AB120" i="3"/>
  <c r="AB75" i="3"/>
  <c r="AA75" i="3"/>
  <c r="AB71" i="3"/>
  <c r="AA71" i="3"/>
  <c r="AB93" i="3"/>
  <c r="AA93" i="3"/>
  <c r="AA79" i="3"/>
  <c r="AB79" i="3"/>
  <c r="AB55" i="3"/>
  <c r="AA55" i="3"/>
  <c r="R73" i="3"/>
  <c r="T73" i="3"/>
  <c r="S73" i="3"/>
  <c r="T46" i="3"/>
  <c r="P43" i="1" s="1"/>
  <c r="AL43" i="1" s="1"/>
  <c r="R46" i="3"/>
  <c r="N43" i="1" s="1"/>
  <c r="AJ43" i="1" s="1"/>
  <c r="S46" i="3"/>
  <c r="O43" i="1" s="1"/>
  <c r="AK43" i="1" s="1"/>
  <c r="V381" i="3"/>
  <c r="W381" i="3" s="1"/>
  <c r="V362" i="3"/>
  <c r="W362" i="3" s="1"/>
  <c r="AA359" i="3"/>
  <c r="AB359" i="3"/>
  <c r="V222" i="3"/>
  <c r="W222" i="3" s="1"/>
  <c r="V204" i="3"/>
  <c r="W204" i="3" s="1"/>
  <c r="R195" i="3"/>
  <c r="T195" i="3"/>
  <c r="AA266" i="3"/>
  <c r="AB266" i="3"/>
  <c r="AA250" i="3"/>
  <c r="AB250" i="3"/>
  <c r="AA191" i="3"/>
  <c r="AB191" i="3"/>
  <c r="R296" i="3"/>
  <c r="T67" i="1" s="1"/>
  <c r="AB67" i="1" s="1"/>
  <c r="T296" i="3"/>
  <c r="AA288" i="3"/>
  <c r="AB288" i="3"/>
  <c r="T272" i="3"/>
  <c r="V43" i="1" s="1"/>
  <c r="AD43" i="1" s="1"/>
  <c r="AG43" i="1" s="1"/>
  <c r="R272" i="3"/>
  <c r="T43" i="1" s="1"/>
  <c r="AB43" i="1" s="1"/>
  <c r="AV43" i="1" s="1"/>
  <c r="T256" i="3"/>
  <c r="V27" i="1" s="1"/>
  <c r="AD27" i="1" s="1"/>
  <c r="AG27" i="1" s="1"/>
  <c r="R256" i="3"/>
  <c r="T27" i="1" s="1"/>
  <c r="AB27" i="1" s="1"/>
  <c r="T240" i="3"/>
  <c r="V11" i="1" s="1"/>
  <c r="AD11" i="1" s="1"/>
  <c r="AG11" i="1" s="1"/>
  <c r="R240" i="3"/>
  <c r="T11" i="1" s="1"/>
  <c r="AB11" i="1" s="1"/>
  <c r="AA181" i="3"/>
  <c r="AB181" i="3"/>
  <c r="R145" i="3"/>
  <c r="N142" i="1" s="1"/>
  <c r="AJ142" i="1" s="1"/>
  <c r="T145" i="3"/>
  <c r="P142" i="1" s="1"/>
  <c r="AL142" i="1" s="1"/>
  <c r="AP142" i="1" s="1"/>
  <c r="V115" i="3"/>
  <c r="W115" i="3" s="1"/>
  <c r="V107" i="3"/>
  <c r="W107" i="3" s="1"/>
  <c r="V99" i="3"/>
  <c r="W99" i="3" s="1"/>
  <c r="T130" i="3"/>
  <c r="P127" i="1" s="1"/>
  <c r="AL127" i="1" s="1"/>
  <c r="AP127" i="1" s="1"/>
  <c r="R130" i="3"/>
  <c r="N127" i="1" s="1"/>
  <c r="AJ127" i="1" s="1"/>
  <c r="S130" i="3"/>
  <c r="T77" i="3"/>
  <c r="R77" i="3"/>
  <c r="S77" i="3"/>
  <c r="R57" i="3"/>
  <c r="T57" i="3"/>
  <c r="T89" i="3"/>
  <c r="P86" i="1" s="1"/>
  <c r="AL86" i="1" s="1"/>
  <c r="AP86" i="1" s="1"/>
  <c r="R89" i="3"/>
  <c r="S89" i="3"/>
  <c r="R60" i="3"/>
  <c r="T60" i="3"/>
  <c r="P57" i="1" s="1"/>
  <c r="AL57" i="1" s="1"/>
  <c r="AP57" i="1" s="1"/>
  <c r="T88" i="3"/>
  <c r="R88" i="3"/>
  <c r="S88" i="3"/>
  <c r="AA76" i="3"/>
  <c r="AB76" i="3"/>
  <c r="AB51" i="3"/>
  <c r="AA51" i="3"/>
  <c r="AA44" i="3"/>
  <c r="AB44" i="3"/>
  <c r="R18" i="3"/>
  <c r="N15" i="1" s="1"/>
  <c r="AJ15" i="1" s="1"/>
  <c r="T18" i="3"/>
  <c r="V9" i="3"/>
  <c r="W9" i="3" s="1"/>
  <c r="R371" i="3"/>
  <c r="T142" i="1" s="1"/>
  <c r="AB142" i="1" s="1"/>
  <c r="T371" i="3"/>
  <c r="V325" i="3"/>
  <c r="W325" i="3" s="1"/>
  <c r="R376" i="3"/>
  <c r="T376" i="3"/>
  <c r="V285" i="3"/>
  <c r="W285" i="3" s="1"/>
  <c r="V221" i="3"/>
  <c r="W221" i="3" s="1"/>
  <c r="R6" i="3"/>
  <c r="T6" i="3"/>
  <c r="V227" i="3"/>
  <c r="W227" i="3" s="1"/>
  <c r="V219" i="3"/>
  <c r="W219" i="3" s="1"/>
  <c r="V211" i="3"/>
  <c r="W211" i="3" s="1"/>
  <c r="AA298" i="3"/>
  <c r="AB298" i="3"/>
  <c r="V164" i="3"/>
  <c r="W164" i="3" s="1"/>
  <c r="R139" i="3"/>
  <c r="N136" i="1" s="1"/>
  <c r="AJ136" i="1" s="1"/>
  <c r="T139" i="3"/>
  <c r="P136" i="1" s="1"/>
  <c r="AL136" i="1" s="1"/>
  <c r="AP136" i="1" s="1"/>
  <c r="V146" i="3"/>
  <c r="W146" i="3" s="1"/>
  <c r="R137" i="3"/>
  <c r="T137" i="3"/>
  <c r="P134" i="1" s="1"/>
  <c r="AL134" i="1" s="1"/>
  <c r="AP134" i="1" s="1"/>
  <c r="S167" i="3"/>
  <c r="AA123" i="3"/>
  <c r="AB123" i="3"/>
  <c r="AA126" i="3"/>
  <c r="AB126" i="3"/>
  <c r="AB54" i="3"/>
  <c r="AA54" i="3"/>
  <c r="AA83" i="3"/>
  <c r="AB83" i="3"/>
  <c r="AB59" i="3"/>
  <c r="AA59" i="3"/>
  <c r="AB49" i="3"/>
  <c r="AA49" i="3"/>
  <c r="R72" i="3"/>
  <c r="N69" i="1" s="1"/>
  <c r="AJ69" i="1" s="1"/>
  <c r="T72" i="3"/>
  <c r="P69" i="1" s="1"/>
  <c r="AL69" i="1" s="1"/>
  <c r="AP69" i="1" s="1"/>
  <c r="T45" i="3"/>
  <c r="R45" i="3"/>
  <c r="N42" i="1" s="1"/>
  <c r="AJ42" i="1" s="1"/>
  <c r="S45" i="3"/>
  <c r="AA28" i="3"/>
  <c r="AB28" i="3"/>
  <c r="R12" i="3"/>
  <c r="N9" i="1" s="1"/>
  <c r="AJ9" i="1" s="1"/>
  <c r="T12" i="3"/>
  <c r="P9" i="1" s="1"/>
  <c r="AL9" i="1" s="1"/>
  <c r="AP9" i="1" s="1"/>
  <c r="R10" i="3"/>
  <c r="N7" i="1" s="1"/>
  <c r="AJ7" i="1" s="1"/>
  <c r="T10" i="3"/>
  <c r="P7" i="1" s="1"/>
  <c r="AL7" i="1" s="1"/>
  <c r="AP7" i="1" s="1"/>
  <c r="V331" i="3"/>
  <c r="W331" i="3" s="1"/>
  <c r="R378" i="3"/>
  <c r="T378" i="3"/>
  <c r="R345" i="3"/>
  <c r="T116" i="1" s="1"/>
  <c r="AB116" i="1" s="1"/>
  <c r="T345" i="3"/>
  <c r="T278" i="3"/>
  <c r="V49" i="1" s="1"/>
  <c r="AD49" i="1" s="1"/>
  <c r="AG49" i="1" s="1"/>
  <c r="R278" i="3"/>
  <c r="T49" i="1" s="1"/>
  <c r="AB49" i="1" s="1"/>
  <c r="T262" i="3"/>
  <c r="V33" i="1" s="1"/>
  <c r="AD33" i="1" s="1"/>
  <c r="AG33" i="1" s="1"/>
  <c r="R262" i="3"/>
  <c r="T33" i="1" s="1"/>
  <c r="AB33" i="1" s="1"/>
  <c r="T246" i="3"/>
  <c r="V17" i="1" s="1"/>
  <c r="AD17" i="1" s="1"/>
  <c r="AG17" i="1" s="1"/>
  <c r="R246" i="3"/>
  <c r="T17" i="1" s="1"/>
  <c r="AB17" i="1" s="1"/>
  <c r="R157" i="3"/>
  <c r="T157" i="3"/>
  <c r="P154" i="1" s="1"/>
  <c r="AL154" i="1" s="1"/>
  <c r="AP154" i="1" s="1"/>
  <c r="T276" i="3"/>
  <c r="V47" i="1" s="1"/>
  <c r="AD47" i="1" s="1"/>
  <c r="AG47" i="1" s="1"/>
  <c r="R276" i="3"/>
  <c r="T47" i="1" s="1"/>
  <c r="AB47" i="1" s="1"/>
  <c r="T260" i="3"/>
  <c r="V31" i="1" s="1"/>
  <c r="AD31" i="1" s="1"/>
  <c r="AG31" i="1" s="1"/>
  <c r="R260" i="3"/>
  <c r="T31" i="1" s="1"/>
  <c r="AB31" i="1" s="1"/>
  <c r="T244" i="3"/>
  <c r="V15" i="1" s="1"/>
  <c r="AD15" i="1" s="1"/>
  <c r="AG15" i="1" s="1"/>
  <c r="R244" i="3"/>
  <c r="T15" i="1" s="1"/>
  <c r="AB15" i="1" s="1"/>
  <c r="AV15" i="1" s="1"/>
  <c r="R165" i="3"/>
  <c r="N162" i="1" s="1"/>
  <c r="AJ162" i="1" s="1"/>
  <c r="T165" i="3"/>
  <c r="AB128" i="3"/>
  <c r="AA128" i="3"/>
  <c r="AA167" i="3"/>
  <c r="AB167" i="3"/>
  <c r="T78" i="3"/>
  <c r="R78" i="3"/>
  <c r="S78" i="3"/>
  <c r="T82" i="3"/>
  <c r="R82" i="3"/>
  <c r="N79" i="1" s="1"/>
  <c r="S82" i="3"/>
  <c r="T129" i="3"/>
  <c r="P126" i="1" s="1"/>
  <c r="AL126" i="1" s="1"/>
  <c r="AP126" i="1" s="1"/>
  <c r="R129" i="3"/>
  <c r="N126" i="1" s="1"/>
  <c r="AJ126" i="1" s="1"/>
  <c r="T94" i="3"/>
  <c r="R94" i="3"/>
  <c r="S94" i="3"/>
  <c r="R69" i="3"/>
  <c r="T69" i="3"/>
  <c r="R53" i="3"/>
  <c r="T53" i="3"/>
  <c r="R64" i="3"/>
  <c r="N61" i="1" s="1"/>
  <c r="AJ61" i="1" s="1"/>
  <c r="T64" i="3"/>
  <c r="P61" i="1" s="1"/>
  <c r="AL61" i="1" s="1"/>
  <c r="AP61" i="1" s="1"/>
  <c r="T96" i="3"/>
  <c r="R96" i="3"/>
  <c r="S96" i="3"/>
  <c r="AA39" i="3"/>
  <c r="AB39" i="3"/>
  <c r="T52" i="3"/>
  <c r="P49" i="1" s="1"/>
  <c r="AL49" i="1" s="1"/>
  <c r="R52" i="3"/>
  <c r="N49" i="1" s="1"/>
  <c r="AJ49" i="1" s="1"/>
  <c r="AZ49" i="1" s="1"/>
  <c r="S52" i="3"/>
  <c r="O49" i="1" s="1"/>
  <c r="AK49" i="1" s="1"/>
  <c r="T40" i="3"/>
  <c r="P37" i="1" s="1"/>
  <c r="AL37" i="1" s="1"/>
  <c r="R40" i="3"/>
  <c r="N37" i="1" s="1"/>
  <c r="AJ37" i="1" s="1"/>
  <c r="S40" i="3"/>
  <c r="R32" i="3"/>
  <c r="N29" i="1" s="1"/>
  <c r="AJ29" i="1" s="1"/>
  <c r="T32" i="3"/>
  <c r="P29" i="1" s="1"/>
  <c r="AL29" i="1" s="1"/>
  <c r="AP29" i="1" s="1"/>
  <c r="V13" i="3"/>
  <c r="W13" i="3" s="1"/>
  <c r="AA27" i="3"/>
  <c r="AB27" i="3"/>
  <c r="T26" i="3"/>
  <c r="R26" i="3"/>
  <c r="N23" i="1" s="1"/>
  <c r="AJ23" i="1" s="1"/>
  <c r="AA16" i="3"/>
  <c r="AB16" i="3"/>
  <c r="AA363" i="3"/>
  <c r="AB363" i="3"/>
  <c r="V353" i="3"/>
  <c r="W353" i="3" s="1"/>
  <c r="T355" i="3"/>
  <c r="R355" i="3"/>
  <c r="T126" i="1" s="1"/>
  <c r="AB126" i="1" s="1"/>
  <c r="V289" i="3"/>
  <c r="W289" i="3" s="1"/>
  <c r="S276" i="3"/>
  <c r="U47" i="1" s="1"/>
  <c r="AC47" i="1" s="1"/>
  <c r="S244" i="3"/>
  <c r="R294" i="3"/>
  <c r="T65" i="1" s="1"/>
  <c r="AB65" i="1" s="1"/>
  <c r="T294" i="3"/>
  <c r="AA286" i="3"/>
  <c r="AB286" i="3"/>
  <c r="R187" i="3"/>
  <c r="N184" i="1" s="1"/>
  <c r="AJ184" i="1" s="1"/>
  <c r="T187" i="3"/>
  <c r="R171" i="3"/>
  <c r="T171" i="3"/>
  <c r="X171" i="3" s="1"/>
  <c r="AA155" i="3"/>
  <c r="AB155" i="3"/>
  <c r="R173" i="3"/>
  <c r="N170" i="1" s="1"/>
  <c r="AJ170" i="1" s="1"/>
  <c r="T173" i="3"/>
  <c r="R159" i="3"/>
  <c r="N156" i="1" s="1"/>
  <c r="AJ156" i="1" s="1"/>
  <c r="T159" i="3"/>
  <c r="V136" i="3"/>
  <c r="W136" i="3" s="1"/>
  <c r="AB95" i="3"/>
  <c r="AA95" i="3"/>
  <c r="T119" i="3"/>
  <c r="P116" i="1" s="1"/>
  <c r="AL116" i="1" s="1"/>
  <c r="AP116" i="1" s="1"/>
  <c r="R119" i="3"/>
  <c r="S119" i="3"/>
  <c r="T122" i="3"/>
  <c r="R122" i="3"/>
  <c r="S122" i="3"/>
  <c r="R66" i="3"/>
  <c r="N63" i="1" s="1"/>
  <c r="AJ63" i="1" s="1"/>
  <c r="T66" i="3"/>
  <c r="P63" i="1" s="1"/>
  <c r="AL63" i="1" s="1"/>
  <c r="AP63" i="1" s="1"/>
  <c r="T125" i="3"/>
  <c r="R125" i="3"/>
  <c r="S125" i="3"/>
  <c r="O122" i="1" s="1"/>
  <c r="AK122" i="1" s="1"/>
  <c r="T90" i="3"/>
  <c r="R90" i="3"/>
  <c r="S90" i="3"/>
  <c r="T80" i="3"/>
  <c r="R80" i="3"/>
  <c r="S80" i="3"/>
  <c r="T92" i="3"/>
  <c r="R92" i="3"/>
  <c r="S92" i="3"/>
  <c r="R63" i="3"/>
  <c r="T63" i="3"/>
  <c r="P60" i="1" s="1"/>
  <c r="AL60" i="1" s="1"/>
  <c r="AP60" i="1" s="1"/>
  <c r="AB73" i="3"/>
  <c r="AA73" i="3"/>
  <c r="AA46" i="3"/>
  <c r="AB46" i="3"/>
  <c r="T24" i="3"/>
  <c r="P21" i="1" s="1"/>
  <c r="AL21" i="1" s="1"/>
  <c r="AP21" i="1" s="1"/>
  <c r="R24" i="3"/>
  <c r="N21" i="1" s="1"/>
  <c r="AJ21" i="1" s="1"/>
  <c r="S24" i="3"/>
  <c r="R20" i="3"/>
  <c r="N17" i="1" s="1"/>
  <c r="AJ17" i="1" s="1"/>
  <c r="AZ17" i="1" s="1"/>
  <c r="T20" i="3"/>
  <c r="P17" i="1" s="1"/>
  <c r="AL17" i="1" s="1"/>
  <c r="AP17" i="1" s="1"/>
  <c r="AA8" i="3"/>
  <c r="AB8" i="3"/>
  <c r="R365" i="3"/>
  <c r="T136" i="1" s="1"/>
  <c r="AB136" i="1" s="1"/>
  <c r="T365" i="3"/>
  <c r="V136" i="1" s="1"/>
  <c r="AD136" i="1" s="1"/>
  <c r="AG136" i="1" s="1"/>
  <c r="V352" i="3"/>
  <c r="W352" i="3" s="1"/>
  <c r="R374" i="3"/>
  <c r="T374" i="3"/>
  <c r="T359" i="3"/>
  <c r="V130" i="1" s="1"/>
  <c r="AD130" i="1" s="1"/>
  <c r="AG130" i="1" s="1"/>
  <c r="R359" i="3"/>
  <c r="T130" i="1" s="1"/>
  <c r="AB130" i="1" s="1"/>
  <c r="T274" i="3"/>
  <c r="V45" i="1" s="1"/>
  <c r="AD45" i="1" s="1"/>
  <c r="AG45" i="1" s="1"/>
  <c r="R274" i="3"/>
  <c r="T45" i="1" s="1"/>
  <c r="AB45" i="1" s="1"/>
  <c r="T258" i="3"/>
  <c r="R258" i="3"/>
  <c r="T29" i="1" s="1"/>
  <c r="AB29" i="1" s="1"/>
  <c r="AV29" i="1" s="1"/>
  <c r="T242" i="3"/>
  <c r="V13" i="1" s="1"/>
  <c r="AD13" i="1" s="1"/>
  <c r="AG13" i="1" s="1"/>
  <c r="R242" i="3"/>
  <c r="T13" i="1" s="1"/>
  <c r="AB13" i="1" s="1"/>
  <c r="AV13" i="1" s="1"/>
  <c r="AA201" i="3"/>
  <c r="AB201" i="3"/>
  <c r="R169" i="3"/>
  <c r="N166" i="1" s="1"/>
  <c r="AJ166" i="1" s="1"/>
  <c r="T169" i="3"/>
  <c r="V249" i="3"/>
  <c r="W249" i="3" s="1"/>
  <c r="V228" i="3"/>
  <c r="W228" i="3" s="1"/>
  <c r="V220" i="3"/>
  <c r="W220" i="3" s="1"/>
  <c r="V212" i="3"/>
  <c r="W212" i="3" s="1"/>
  <c r="V200" i="3"/>
  <c r="W200" i="3" s="1"/>
  <c r="R191" i="3"/>
  <c r="T191" i="3"/>
  <c r="AA296" i="3"/>
  <c r="AB296" i="3"/>
  <c r="AA272" i="3"/>
  <c r="AB272" i="3"/>
  <c r="AA256" i="3"/>
  <c r="AB256" i="3"/>
  <c r="AA240" i="3"/>
  <c r="AB240" i="3"/>
  <c r="R185" i="3"/>
  <c r="T185" i="3"/>
  <c r="P182" i="1" s="1"/>
  <c r="AL182" i="1" s="1"/>
  <c r="R183" i="3"/>
  <c r="N180" i="1" s="1"/>
  <c r="AJ180" i="1" s="1"/>
  <c r="T183" i="3"/>
  <c r="P180" i="1" s="1"/>
  <c r="AL180" i="1" s="1"/>
  <c r="AB130" i="3"/>
  <c r="AA130" i="3"/>
  <c r="AA77" i="3"/>
  <c r="AB77" i="3"/>
  <c r="AB57" i="3"/>
  <c r="AA57" i="3"/>
  <c r="AB89" i="3"/>
  <c r="AA89" i="3"/>
  <c r="AB60" i="3"/>
  <c r="AA60" i="3"/>
  <c r="AB88" i="3"/>
  <c r="AA88" i="3"/>
  <c r="AA14" i="3"/>
  <c r="AB14" i="3"/>
  <c r="T36" i="3"/>
  <c r="R36" i="3"/>
  <c r="N33" i="1" s="1"/>
  <c r="AJ33" i="1" s="1"/>
  <c r="S36" i="3"/>
  <c r="O33" i="1" s="1"/>
  <c r="AK33" i="1" s="1"/>
  <c r="V15" i="3"/>
  <c r="W15" i="3" s="1"/>
  <c r="AA18" i="3"/>
  <c r="AB18" i="3"/>
  <c r="T23" i="3"/>
  <c r="R23" i="3"/>
  <c r="S23" i="3"/>
  <c r="AA371" i="3"/>
  <c r="AB371" i="3"/>
  <c r="V305" i="3"/>
  <c r="W305" i="3" s="1"/>
  <c r="AA376" i="3"/>
  <c r="AB376" i="3"/>
  <c r="V287" i="3"/>
  <c r="W287" i="3" s="1"/>
  <c r="V196" i="3"/>
  <c r="W196" i="3" s="1"/>
  <c r="AA133" i="3"/>
  <c r="AB133" i="3"/>
  <c r="S272" i="3"/>
  <c r="U43" i="1" s="1"/>
  <c r="AC43" i="1" s="1"/>
  <c r="S240" i="3"/>
  <c r="AA141" i="3"/>
  <c r="AB141" i="3"/>
  <c r="R282" i="3"/>
  <c r="T53" i="1" s="1"/>
  <c r="AB53" i="1" s="1"/>
  <c r="T282" i="3"/>
  <c r="S262" i="3"/>
  <c r="AA189" i="3"/>
  <c r="AB189" i="3"/>
  <c r="R179" i="3"/>
  <c r="N176" i="1" s="1"/>
  <c r="AJ176" i="1" s="1"/>
  <c r="T179" i="3"/>
  <c r="R163" i="3"/>
  <c r="N160" i="1" s="1"/>
  <c r="AJ160" i="1" s="1"/>
  <c r="T163" i="3"/>
  <c r="AA143" i="3"/>
  <c r="AB143" i="3"/>
  <c r="T86" i="3"/>
  <c r="R86" i="3"/>
  <c r="S86" i="3"/>
  <c r="R62" i="3"/>
  <c r="N59" i="1" s="1"/>
  <c r="AJ59" i="1" s="1"/>
  <c r="T62" i="3"/>
  <c r="P59" i="1" s="1"/>
  <c r="AL59" i="1" s="1"/>
  <c r="AP59" i="1" s="1"/>
  <c r="T121" i="3"/>
  <c r="R121" i="3"/>
  <c r="S121" i="3"/>
  <c r="S69" i="3"/>
  <c r="S64" i="3"/>
  <c r="R67" i="3"/>
  <c r="T67" i="3"/>
  <c r="R34" i="3"/>
  <c r="T34" i="3"/>
  <c r="P31" i="1" s="1"/>
  <c r="AL31" i="1" s="1"/>
  <c r="AP31" i="1" s="1"/>
  <c r="AB72" i="3"/>
  <c r="AA72" i="3"/>
  <c r="AA45" i="3"/>
  <c r="AB45" i="3"/>
  <c r="T50" i="3"/>
  <c r="P47" i="1" s="1"/>
  <c r="AL47" i="1" s="1"/>
  <c r="R50" i="3"/>
  <c r="N47" i="1" s="1"/>
  <c r="AJ47" i="1" s="1"/>
  <c r="AZ47" i="1" s="1"/>
  <c r="R22" i="3"/>
  <c r="N19" i="1" s="1"/>
  <c r="AJ19" i="1" s="1"/>
  <c r="T22" i="3"/>
  <c r="P19" i="1" s="1"/>
  <c r="AL19" i="1" s="1"/>
  <c r="AP19" i="1" s="1"/>
  <c r="V350" i="3"/>
  <c r="W350" i="3" s="1"/>
  <c r="AA378" i="3"/>
  <c r="AB378" i="3"/>
  <c r="AA345" i="3"/>
  <c r="AB345" i="3"/>
  <c r="V251" i="3"/>
  <c r="W251" i="3" s="1"/>
  <c r="V235" i="3"/>
  <c r="W235" i="3" s="1"/>
  <c r="AA149" i="3"/>
  <c r="AB149" i="3"/>
  <c r="AA278" i="3"/>
  <c r="AB278" i="3"/>
  <c r="AA262" i="3"/>
  <c r="AB262" i="3"/>
  <c r="AA246" i="3"/>
  <c r="AB246" i="3"/>
  <c r="V194" i="3"/>
  <c r="W194" i="3" s="1"/>
  <c r="R284" i="3"/>
  <c r="T55" i="1" s="1"/>
  <c r="AB55" i="1" s="1"/>
  <c r="T284" i="3"/>
  <c r="V55" i="1" s="1"/>
  <c r="AD55" i="1" s="1"/>
  <c r="AG55" i="1" s="1"/>
  <c r="AA276" i="3"/>
  <c r="AB276" i="3"/>
  <c r="AA260" i="3"/>
  <c r="AB260" i="3"/>
  <c r="AA244" i="3"/>
  <c r="AB244" i="3"/>
  <c r="AA165" i="3"/>
  <c r="AB165" i="3"/>
  <c r="T124" i="3"/>
  <c r="R124" i="3"/>
  <c r="S124" i="3"/>
  <c r="AA78" i="3"/>
  <c r="AB78" i="3"/>
  <c r="AA82" i="3"/>
  <c r="AB82" i="3"/>
  <c r="AB129" i="3"/>
  <c r="AA129" i="3"/>
  <c r="AB94" i="3"/>
  <c r="AA94" i="3"/>
  <c r="AB69" i="3"/>
  <c r="AA69" i="3"/>
  <c r="AB53" i="3"/>
  <c r="AA53" i="3"/>
  <c r="AB64" i="3"/>
  <c r="AA64" i="3"/>
  <c r="AB96" i="3"/>
  <c r="AA96" i="3"/>
  <c r="R74" i="3"/>
  <c r="T74" i="3"/>
  <c r="S74" i="3"/>
  <c r="AB52" i="3"/>
  <c r="AA52" i="3"/>
  <c r="AA40" i="3"/>
  <c r="AB40" i="3"/>
  <c r="AA32" i="3"/>
  <c r="AB32" i="3"/>
  <c r="AA26" i="3"/>
  <c r="AB26" i="3"/>
  <c r="R16" i="3"/>
  <c r="N13" i="1" s="1"/>
  <c r="AJ13" i="1" s="1"/>
  <c r="T16" i="3"/>
  <c r="R369" i="3"/>
  <c r="T140" i="1" s="1"/>
  <c r="AB140" i="1" s="1"/>
  <c r="T369" i="3"/>
  <c r="V140" i="1" s="1"/>
  <c r="AD140" i="1" s="1"/>
  <c r="AG140" i="1" s="1"/>
  <c r="V291" i="3"/>
  <c r="W291" i="3" s="1"/>
  <c r="T361" i="3"/>
  <c r="V132" i="1" s="1"/>
  <c r="AD132" i="1" s="1"/>
  <c r="AG132" i="1" s="1"/>
  <c r="R361" i="3"/>
  <c r="T132" i="1" s="1"/>
  <c r="AB132" i="1" s="1"/>
  <c r="V261" i="3"/>
  <c r="W261" i="3" s="1"/>
  <c r="AA199" i="3"/>
  <c r="AB199" i="3"/>
  <c r="R161" i="3"/>
  <c r="N158" i="1" s="1"/>
  <c r="AJ158" i="1" s="1"/>
  <c r="T161" i="3"/>
  <c r="P158" i="1" s="1"/>
  <c r="AL158" i="1" s="1"/>
  <c r="AP158" i="1" s="1"/>
  <c r="AA294" i="3"/>
  <c r="AB294" i="3"/>
  <c r="AA205" i="3"/>
  <c r="AB205" i="3"/>
  <c r="AA187" i="3"/>
  <c r="AB187" i="3"/>
  <c r="AA171" i="3"/>
  <c r="AB171" i="3"/>
  <c r="R155" i="3"/>
  <c r="T155" i="3"/>
  <c r="P152" i="1" s="1"/>
  <c r="AL152" i="1" s="1"/>
  <c r="AP152" i="1" s="1"/>
  <c r="AA173" i="3"/>
  <c r="AB173" i="3"/>
  <c r="AA153" i="3"/>
  <c r="AB153" i="3"/>
  <c r="AA159" i="3"/>
  <c r="AB159" i="3"/>
  <c r="AA119" i="3"/>
  <c r="AB119" i="3"/>
  <c r="AA122" i="3"/>
  <c r="AB122" i="3"/>
  <c r="AB66" i="3"/>
  <c r="AA66" i="3"/>
  <c r="AA125" i="3"/>
  <c r="AB125" i="3"/>
  <c r="AB90" i="3"/>
  <c r="AA90" i="3"/>
  <c r="AA80" i="3"/>
  <c r="AB80" i="3"/>
  <c r="AB92" i="3"/>
  <c r="AA92" i="3"/>
  <c r="AB63" i="3"/>
  <c r="AA63" i="3"/>
  <c r="R70" i="3"/>
  <c r="T70" i="3"/>
  <c r="S70" i="3"/>
  <c r="O67" i="1" s="1"/>
  <c r="AK67" i="1" s="1"/>
  <c r="T38" i="3"/>
  <c r="P35" i="1" s="1"/>
  <c r="AL35" i="1" s="1"/>
  <c r="R38" i="3"/>
  <c r="N35" i="1" s="1"/>
  <c r="AJ35" i="1" s="1"/>
  <c r="S38" i="3"/>
  <c r="O35" i="1" s="1"/>
  <c r="AK35" i="1" s="1"/>
  <c r="T41" i="3"/>
  <c r="R41" i="3"/>
  <c r="S41" i="3"/>
  <c r="R30" i="3"/>
  <c r="N27" i="1" s="1"/>
  <c r="AJ27" i="1" s="1"/>
  <c r="AZ27" i="1" s="1"/>
  <c r="T30" i="3"/>
  <c r="P27" i="1" s="1"/>
  <c r="AL27" i="1" s="1"/>
  <c r="AP27" i="1" s="1"/>
  <c r="V35" i="3"/>
  <c r="W35" i="3" s="1"/>
  <c r="AA24" i="3"/>
  <c r="AB24" i="3"/>
  <c r="AA20" i="3"/>
  <c r="AB20" i="3"/>
  <c r="R8" i="3"/>
  <c r="N5" i="1" s="1"/>
  <c r="AJ5" i="1" s="1"/>
  <c r="AZ5" i="1" s="1"/>
  <c r="T8" i="3"/>
  <c r="V375" i="3"/>
  <c r="W375" i="3" s="1"/>
  <c r="AA365" i="3"/>
  <c r="AB365" i="3"/>
  <c r="V323" i="3"/>
  <c r="W323" i="3" s="1"/>
  <c r="R382" i="3"/>
  <c r="T382" i="3"/>
  <c r="AA374" i="3"/>
  <c r="AB374" i="3"/>
  <c r="V226" i="3"/>
  <c r="W226" i="3" s="1"/>
  <c r="V218" i="3"/>
  <c r="W218" i="3" s="1"/>
  <c r="AA274" i="3"/>
  <c r="AB274" i="3"/>
  <c r="AA258" i="3"/>
  <c r="AB258" i="3"/>
  <c r="AA242" i="3"/>
  <c r="AB242" i="3"/>
  <c r="R201" i="3"/>
  <c r="T201" i="3"/>
  <c r="AA169" i="3"/>
  <c r="AB169" i="3"/>
  <c r="R280" i="3"/>
  <c r="T51" i="1" s="1"/>
  <c r="AB51" i="1" s="1"/>
  <c r="T280" i="3"/>
  <c r="T264" i="3"/>
  <c r="V35" i="1" s="1"/>
  <c r="AD35" i="1" s="1"/>
  <c r="AG35" i="1" s="1"/>
  <c r="R264" i="3"/>
  <c r="T35" i="1" s="1"/>
  <c r="AB35" i="1" s="1"/>
  <c r="AV35" i="1" s="1"/>
  <c r="T248" i="3"/>
  <c r="R248" i="3"/>
  <c r="T19" i="1" s="1"/>
  <c r="AB19" i="1" s="1"/>
  <c r="AV19" i="1" s="1"/>
  <c r="AA197" i="3"/>
  <c r="AB197" i="3"/>
  <c r="AA185" i="3"/>
  <c r="AB185" i="3"/>
  <c r="AA147" i="3"/>
  <c r="AB147" i="3"/>
  <c r="AA183" i="3"/>
  <c r="AB183" i="3"/>
  <c r="AA151" i="3"/>
  <c r="AB151" i="3"/>
  <c r="T91" i="3"/>
  <c r="R91" i="3"/>
  <c r="S91" i="3"/>
  <c r="V112" i="3"/>
  <c r="W112" i="3" s="1"/>
  <c r="V104" i="3"/>
  <c r="W104" i="3" s="1"/>
  <c r="T85" i="3"/>
  <c r="R85" i="3"/>
  <c r="S85" i="3"/>
  <c r="R65" i="3"/>
  <c r="T65" i="3"/>
  <c r="P62" i="1" s="1"/>
  <c r="AL62" i="1" s="1"/>
  <c r="AP62" i="1" s="1"/>
  <c r="R68" i="3"/>
  <c r="T68" i="3"/>
  <c r="T47" i="3"/>
  <c r="R47" i="3"/>
  <c r="N44" i="1" s="1"/>
  <c r="AJ44" i="1" s="1"/>
  <c r="S47" i="3"/>
  <c r="V19" i="3"/>
  <c r="W19" i="3" s="1"/>
  <c r="R14" i="3"/>
  <c r="T14" i="3"/>
  <c r="P11" i="1" s="1"/>
  <c r="AL11" i="1" s="1"/>
  <c r="AP11" i="1" s="1"/>
  <c r="AA36" i="3"/>
  <c r="AB36" i="3"/>
  <c r="AA23" i="3"/>
  <c r="AB23" i="3"/>
  <c r="S382" i="3"/>
  <c r="U153" i="1" s="1"/>
  <c r="AC153" i="1" s="1"/>
  <c r="V333" i="3"/>
  <c r="W333" i="3" s="1"/>
  <c r="S361" i="3"/>
  <c r="U132" i="1" s="1"/>
  <c r="AC132" i="1" s="1"/>
  <c r="V336" i="3"/>
  <c r="W336" i="3" s="1"/>
  <c r="V304" i="3"/>
  <c r="W304" i="3" s="1"/>
  <c r="V293" i="3"/>
  <c r="W293" i="3" s="1"/>
  <c r="V233" i="3"/>
  <c r="W233" i="3" s="1"/>
  <c r="V217" i="3"/>
  <c r="W217" i="3" s="1"/>
  <c r="R133" i="3"/>
  <c r="N130" i="1" s="1"/>
  <c r="AJ130" i="1" s="1"/>
  <c r="T133" i="3"/>
  <c r="P130" i="1" s="1"/>
  <c r="AL130" i="1" s="1"/>
  <c r="AP130" i="1" s="1"/>
  <c r="S264" i="3"/>
  <c r="U35" i="1" s="1"/>
  <c r="AC35" i="1" s="1"/>
  <c r="AA193" i="3"/>
  <c r="AB193" i="3"/>
  <c r="V269" i="3"/>
  <c r="W269" i="3" s="1"/>
  <c r="V231" i="3"/>
  <c r="W231" i="3" s="1"/>
  <c r="V223" i="3"/>
  <c r="W223" i="3" s="1"/>
  <c r="V215" i="3"/>
  <c r="W215" i="3" s="1"/>
  <c r="V207" i="3"/>
  <c r="W207" i="3" s="1"/>
  <c r="R141" i="3"/>
  <c r="N138" i="1" s="1"/>
  <c r="AJ138" i="1" s="1"/>
  <c r="T141" i="3"/>
  <c r="P138" i="1" s="1"/>
  <c r="AL138" i="1" s="1"/>
  <c r="AP138" i="1" s="1"/>
  <c r="R290" i="3"/>
  <c r="T61" i="1" s="1"/>
  <c r="AB61" i="1" s="1"/>
  <c r="T290" i="3"/>
  <c r="AA282" i="3"/>
  <c r="AB282" i="3"/>
  <c r="R189" i="3"/>
  <c r="T189" i="3"/>
  <c r="AA179" i="3"/>
  <c r="AB179" i="3"/>
  <c r="AA163" i="3"/>
  <c r="AB163" i="3"/>
  <c r="R175" i="3"/>
  <c r="N172" i="1" s="1"/>
  <c r="AJ172" i="1" s="1"/>
  <c r="T175" i="3"/>
  <c r="V152" i="3"/>
  <c r="W152" i="3" s="1"/>
  <c r="R143" i="3"/>
  <c r="N140" i="1" s="1"/>
  <c r="AJ140" i="1" s="1"/>
  <c r="T143" i="3"/>
  <c r="P140" i="1" s="1"/>
  <c r="AL140" i="1" s="1"/>
  <c r="AP140" i="1" s="1"/>
  <c r="AB86" i="3"/>
  <c r="AA86" i="3"/>
  <c r="AB62" i="3"/>
  <c r="AA62" i="3"/>
  <c r="AA121" i="3"/>
  <c r="AB121" i="3"/>
  <c r="T84" i="3"/>
  <c r="R84" i="3"/>
  <c r="N81" i="1" s="1"/>
  <c r="AJ81" i="1" s="1"/>
  <c r="S84" i="3"/>
  <c r="AB67" i="3"/>
  <c r="AA67" i="3"/>
  <c r="AA34" i="3"/>
  <c r="AB34" i="3"/>
  <c r="T42" i="3"/>
  <c r="P39" i="1" s="1"/>
  <c r="AL39" i="1" s="1"/>
  <c r="R42" i="3"/>
  <c r="N39" i="1" s="1"/>
  <c r="AJ39" i="1" s="1"/>
  <c r="S42" i="3"/>
  <c r="T37" i="3"/>
  <c r="R37" i="3"/>
  <c r="S37" i="3"/>
  <c r="AB50" i="3"/>
  <c r="AA50" i="3"/>
  <c r="AA22" i="3"/>
  <c r="AB22" i="3"/>
  <c r="V347" i="3"/>
  <c r="W347" i="3" s="1"/>
  <c r="R367" i="3"/>
  <c r="T138" i="1" s="1"/>
  <c r="AB138" i="1" s="1"/>
  <c r="T367" i="3"/>
  <c r="R343" i="3"/>
  <c r="T343" i="3"/>
  <c r="R149" i="3"/>
  <c r="T149" i="3"/>
  <c r="P146" i="1" s="1"/>
  <c r="AL146" i="1" s="1"/>
  <c r="AP146" i="1" s="1"/>
  <c r="T270" i="3"/>
  <c r="R270" i="3"/>
  <c r="T41" i="1" s="1"/>
  <c r="AB41" i="1" s="1"/>
  <c r="AV41" i="1" s="1"/>
  <c r="T254" i="3"/>
  <c r="R254" i="3"/>
  <c r="T25" i="1" s="1"/>
  <c r="AB25" i="1" s="1"/>
  <c r="T238" i="3"/>
  <c r="R238" i="3"/>
  <c r="T9" i="1" s="1"/>
  <c r="AB9" i="1" s="1"/>
  <c r="AV9" i="1" s="1"/>
  <c r="R292" i="3"/>
  <c r="T63" i="1" s="1"/>
  <c r="AB63" i="1" s="1"/>
  <c r="T292" i="3"/>
  <c r="AA284" i="3"/>
  <c r="AB284" i="3"/>
  <c r="T268" i="3"/>
  <c r="R268" i="3"/>
  <c r="T39" i="1" s="1"/>
  <c r="AB39" i="1" s="1"/>
  <c r="AV39" i="1" s="1"/>
  <c r="T252" i="3"/>
  <c r="R252" i="3"/>
  <c r="T23" i="1" s="1"/>
  <c r="AB23" i="1" s="1"/>
  <c r="T236" i="3"/>
  <c r="R236" i="3"/>
  <c r="T7" i="1" s="1"/>
  <c r="AB7" i="1" s="1"/>
  <c r="AV7" i="1" s="1"/>
  <c r="V142" i="3"/>
  <c r="W142" i="3" s="1"/>
  <c r="AA135" i="3"/>
  <c r="AB135" i="3"/>
  <c r="AA124" i="3"/>
  <c r="AB124" i="3"/>
  <c r="V118" i="3"/>
  <c r="W118" i="3" s="1"/>
  <c r="T81" i="3"/>
  <c r="R81" i="3"/>
  <c r="N78" i="1" s="1"/>
  <c r="AJ78" i="1" s="1"/>
  <c r="S81" i="3"/>
  <c r="R61" i="3"/>
  <c r="T61" i="3"/>
  <c r="P58" i="1" s="1"/>
  <c r="AL58" i="1" s="1"/>
  <c r="AP58" i="1" s="1"/>
  <c r="AB97" i="3"/>
  <c r="AA97" i="3"/>
  <c r="R56" i="3"/>
  <c r="N53" i="1" s="1"/>
  <c r="AJ53" i="1" s="1"/>
  <c r="T56" i="3"/>
  <c r="P53" i="1" s="1"/>
  <c r="AL53" i="1" s="1"/>
  <c r="AP53" i="1" s="1"/>
  <c r="AB74" i="3"/>
  <c r="AA74" i="3"/>
  <c r="T43" i="3"/>
  <c r="R43" i="3"/>
  <c r="S43" i="3"/>
  <c r="T48" i="3"/>
  <c r="R48" i="3"/>
  <c r="N45" i="1" s="1"/>
  <c r="AJ45" i="1" s="1"/>
  <c r="AZ45" i="1" s="1"/>
  <c r="S48" i="3"/>
  <c r="V358" i="3"/>
  <c r="W358" i="3" s="1"/>
  <c r="R380" i="3"/>
  <c r="T380" i="3"/>
  <c r="AA369" i="3"/>
  <c r="AB369" i="3"/>
  <c r="AA357" i="3"/>
  <c r="AB357" i="3"/>
  <c r="AA361" i="3"/>
  <c r="AB361" i="3"/>
  <c r="V297" i="3"/>
  <c r="W297" i="3" s="1"/>
  <c r="V281" i="3"/>
  <c r="W281" i="3" s="1"/>
  <c r="AA203" i="3"/>
  <c r="AB203" i="3"/>
  <c r="R177" i="3"/>
  <c r="N174" i="1" s="1"/>
  <c r="AJ174" i="1" s="1"/>
  <c r="T177" i="3"/>
  <c r="S260" i="3"/>
  <c r="U31" i="1" s="1"/>
  <c r="AC31" i="1" s="1"/>
  <c r="R199" i="3"/>
  <c r="T199" i="3"/>
  <c r="AA161" i="3"/>
  <c r="AB161" i="3"/>
  <c r="R205" i="3"/>
  <c r="T205" i="3"/>
  <c r="R153" i="3"/>
  <c r="T153" i="3"/>
  <c r="P150" i="1" s="1"/>
  <c r="AL150" i="1" s="1"/>
  <c r="AP150" i="1" s="1"/>
  <c r="S129" i="3"/>
  <c r="O126" i="1" s="1"/>
  <c r="AK126" i="1" s="1"/>
  <c r="T127" i="3"/>
  <c r="R127" i="3"/>
  <c r="S127" i="3"/>
  <c r="T87" i="3"/>
  <c r="R87" i="3"/>
  <c r="S87" i="3"/>
  <c r="R58" i="3"/>
  <c r="N55" i="1" s="1"/>
  <c r="AJ55" i="1" s="1"/>
  <c r="T58" i="3"/>
  <c r="P55" i="1" s="1"/>
  <c r="AL55" i="1" s="1"/>
  <c r="AP55" i="1" s="1"/>
  <c r="T120" i="3"/>
  <c r="R120" i="3"/>
  <c r="S120" i="3"/>
  <c r="O117" i="1" s="1"/>
  <c r="AK117" i="1" s="1"/>
  <c r="R75" i="3"/>
  <c r="T75" i="3"/>
  <c r="S75" i="3"/>
  <c r="R71" i="3"/>
  <c r="T71" i="3"/>
  <c r="S71" i="3"/>
  <c r="T93" i="3"/>
  <c r="P90" i="1" s="1"/>
  <c r="AL90" i="1" s="1"/>
  <c r="AP90" i="1" s="1"/>
  <c r="R93" i="3"/>
  <c r="T79" i="3"/>
  <c r="R79" i="3"/>
  <c r="S79" i="3"/>
  <c r="O76" i="1" s="1"/>
  <c r="AK76" i="1" s="1"/>
  <c r="R55" i="3"/>
  <c r="T55" i="3"/>
  <c r="P52" i="1" s="1"/>
  <c r="AL52" i="1" s="1"/>
  <c r="AP52" i="1" s="1"/>
  <c r="AB70" i="3"/>
  <c r="AA70" i="3"/>
  <c r="AA38" i="3"/>
  <c r="AB38" i="3"/>
  <c r="AA41" i="3"/>
  <c r="AB41" i="3"/>
  <c r="AA30" i="3"/>
  <c r="AB30" i="3"/>
  <c r="V341" i="3"/>
  <c r="W341" i="3" s="1"/>
  <c r="AA382" i="3"/>
  <c r="AB382" i="3"/>
  <c r="V279" i="3"/>
  <c r="W279" i="3" s="1"/>
  <c r="V239" i="3"/>
  <c r="W239" i="3" s="1"/>
  <c r="AA195" i="3"/>
  <c r="AB195" i="3"/>
  <c r="S284" i="3"/>
  <c r="U55" i="1" s="1"/>
  <c r="AC55" i="1" s="1"/>
  <c r="AE55" i="1" s="1"/>
  <c r="T266" i="3"/>
  <c r="R266" i="3"/>
  <c r="T37" i="1" s="1"/>
  <c r="AB37" i="1" s="1"/>
  <c r="AV37" i="1" s="1"/>
  <c r="T250" i="3"/>
  <c r="R250" i="3"/>
  <c r="T21" i="1" s="1"/>
  <c r="AB21" i="1" s="1"/>
  <c r="V224" i="3"/>
  <c r="W224" i="3" s="1"/>
  <c r="V216" i="3"/>
  <c r="W216" i="3" s="1"/>
  <c r="V208" i="3"/>
  <c r="W208" i="3" s="1"/>
  <c r="R288" i="3"/>
  <c r="T59" i="1" s="1"/>
  <c r="AB59" i="1" s="1"/>
  <c r="T288" i="3"/>
  <c r="AA280" i="3"/>
  <c r="AB280" i="3"/>
  <c r="AA264" i="3"/>
  <c r="AB264" i="3"/>
  <c r="AA248" i="3"/>
  <c r="AB248" i="3"/>
  <c r="R197" i="3"/>
  <c r="T197" i="3"/>
  <c r="V156" i="3"/>
  <c r="W156" i="3" s="1"/>
  <c r="R147" i="3"/>
  <c r="T147" i="3"/>
  <c r="P144" i="1" s="1"/>
  <c r="AL144" i="1" s="1"/>
  <c r="AP144" i="1" s="1"/>
  <c r="R181" i="3"/>
  <c r="N178" i="1" s="1"/>
  <c r="AJ178" i="1" s="1"/>
  <c r="T181" i="3"/>
  <c r="AA145" i="3"/>
  <c r="AB145" i="3"/>
  <c r="R151" i="3"/>
  <c r="T151" i="3"/>
  <c r="P148" i="1" s="1"/>
  <c r="AL148" i="1" s="1"/>
  <c r="AP148" i="1" s="1"/>
  <c r="AB91" i="3"/>
  <c r="AA91" i="3"/>
  <c r="AA85" i="3"/>
  <c r="AB85" i="3"/>
  <c r="AB65" i="3"/>
  <c r="AA65" i="3"/>
  <c r="AB68" i="3"/>
  <c r="AA68" i="3"/>
  <c r="AA47" i="3"/>
  <c r="AB47" i="3"/>
  <c r="T76" i="3"/>
  <c r="P73" i="1" s="1"/>
  <c r="AL73" i="1" s="1"/>
  <c r="AP73" i="1" s="1"/>
  <c r="R76" i="3"/>
  <c r="T51" i="3"/>
  <c r="R51" i="3"/>
  <c r="S51" i="3"/>
  <c r="T44" i="3"/>
  <c r="P41" i="1" s="1"/>
  <c r="AL41" i="1" s="1"/>
  <c r="R44" i="3"/>
  <c r="N41" i="1" s="1"/>
  <c r="AJ41" i="1" s="1"/>
  <c r="S44" i="3"/>
  <c r="S32" i="3"/>
  <c r="O29" i="1" s="1"/>
  <c r="AK29" i="1" s="1"/>
  <c r="AM29" i="1" s="1"/>
  <c r="V346" i="3"/>
  <c r="W346" i="3" s="1"/>
  <c r="V335" i="3"/>
  <c r="W335" i="3" s="1"/>
  <c r="S357" i="3"/>
  <c r="AA6" i="3"/>
  <c r="AB6" i="3"/>
  <c r="S256" i="3"/>
  <c r="U27" i="1" s="1"/>
  <c r="AC27" i="1" s="1"/>
  <c r="R193" i="3"/>
  <c r="T193" i="3"/>
  <c r="V253" i="3"/>
  <c r="W253" i="3" s="1"/>
  <c r="V172" i="3"/>
  <c r="W172" i="3" s="1"/>
  <c r="R298" i="3"/>
  <c r="T69" i="1" s="1"/>
  <c r="AB69" i="1" s="1"/>
  <c r="T298" i="3"/>
  <c r="AA290" i="3"/>
  <c r="AB290" i="3"/>
  <c r="S278" i="3"/>
  <c r="S246" i="3"/>
  <c r="AA139" i="3"/>
  <c r="AB139" i="3"/>
  <c r="AA137" i="3"/>
  <c r="AB137" i="3"/>
  <c r="AA175" i="3"/>
  <c r="AB175" i="3"/>
  <c r="S135" i="3"/>
  <c r="O132" i="1" s="1"/>
  <c r="AK132" i="1" s="1"/>
  <c r="V131" i="3"/>
  <c r="W131" i="3" s="1"/>
  <c r="T123" i="3"/>
  <c r="P120" i="1" s="1"/>
  <c r="AL120" i="1" s="1"/>
  <c r="AP120" i="1" s="1"/>
  <c r="R123" i="3"/>
  <c r="N120" i="1" s="1"/>
  <c r="AJ120" i="1" s="1"/>
  <c r="S123" i="3"/>
  <c r="T126" i="3"/>
  <c r="R126" i="3"/>
  <c r="S126" i="3"/>
  <c r="R54" i="3"/>
  <c r="N51" i="1" s="1"/>
  <c r="AJ51" i="1" s="1"/>
  <c r="T54" i="3"/>
  <c r="P51" i="1" s="1"/>
  <c r="AL51" i="1" s="1"/>
  <c r="S53" i="3"/>
  <c r="AA84" i="3"/>
  <c r="AB84" i="3"/>
  <c r="T83" i="3"/>
  <c r="P80" i="1" s="1"/>
  <c r="AL80" i="1" s="1"/>
  <c r="AP80" i="1" s="1"/>
  <c r="R83" i="3"/>
  <c r="N80" i="1" s="1"/>
  <c r="AJ80" i="1" s="1"/>
  <c r="S83" i="3"/>
  <c r="R59" i="3"/>
  <c r="T59" i="3"/>
  <c r="P56" i="1" s="1"/>
  <c r="AL56" i="1" s="1"/>
  <c r="AP56" i="1" s="1"/>
  <c r="T49" i="3"/>
  <c r="R49" i="3"/>
  <c r="S49" i="3"/>
  <c r="AA42" i="3"/>
  <c r="AB42" i="3"/>
  <c r="AA37" i="3"/>
  <c r="AB37" i="3"/>
  <c r="T28" i="3"/>
  <c r="P25" i="1" s="1"/>
  <c r="AL25" i="1" s="1"/>
  <c r="AP25" i="1" s="1"/>
  <c r="R28" i="3"/>
  <c r="N25" i="1" s="1"/>
  <c r="AJ25" i="1" s="1"/>
  <c r="S28" i="3"/>
  <c r="AA12" i="3"/>
  <c r="AB12" i="3"/>
  <c r="AA10" i="3"/>
  <c r="AB10" i="3"/>
  <c r="S16" i="3"/>
  <c r="R5" i="3"/>
  <c r="T5" i="3"/>
  <c r="P2" i="1" s="1"/>
  <c r="AL2" i="1" s="1"/>
  <c r="AP2" i="1" s="1"/>
  <c r="AB5" i="3"/>
  <c r="AA5" i="3"/>
  <c r="AV34" i="1" l="1"/>
  <c r="BG14" i="1"/>
  <c r="AE14" i="1"/>
  <c r="AN14" i="1" s="1"/>
  <c r="AZ14" i="1"/>
  <c r="AV14" i="1"/>
  <c r="AE8" i="1"/>
  <c r="AM4" i="1"/>
  <c r="AZ8" i="1"/>
  <c r="AN2" i="1"/>
  <c r="AF32" i="1"/>
  <c r="AO32" i="1"/>
  <c r="AO6" i="1"/>
  <c r="AF6" i="1"/>
  <c r="AH6" i="1" s="1"/>
  <c r="AP41" i="1"/>
  <c r="AE31" i="1"/>
  <c r="BG31" i="1"/>
  <c r="AV23" i="1"/>
  <c r="AZ23" i="1"/>
  <c r="AZ37" i="1"/>
  <c r="AZ39" i="1"/>
  <c r="AV21" i="1"/>
  <c r="AZ21" i="1"/>
  <c r="AP37" i="1"/>
  <c r="AV47" i="1"/>
  <c r="AV17" i="1"/>
  <c r="AV49" i="1"/>
  <c r="AZ7" i="1"/>
  <c r="AZ43" i="1"/>
  <c r="X106" i="3"/>
  <c r="AV36" i="1"/>
  <c r="BG16" i="1"/>
  <c r="AE16" i="1"/>
  <c r="AN16" i="1" s="1"/>
  <c r="AE48" i="1"/>
  <c r="AN48" i="1" s="1"/>
  <c r="AE34" i="1"/>
  <c r="BG4" i="1"/>
  <c r="AM19" i="1"/>
  <c r="AM18" i="1"/>
  <c r="AE3" i="1"/>
  <c r="AM11" i="1"/>
  <c r="AM27" i="1"/>
  <c r="AE46" i="1"/>
  <c r="BG2" i="1"/>
  <c r="BG10" i="1"/>
  <c r="AE13" i="1"/>
  <c r="AV25" i="1"/>
  <c r="AZ25" i="1"/>
  <c r="BG35" i="1"/>
  <c r="AE35" i="1"/>
  <c r="AZ19" i="1"/>
  <c r="AM49" i="1"/>
  <c r="AP49" i="1"/>
  <c r="AE27" i="1"/>
  <c r="BG27" i="1"/>
  <c r="AZ41" i="1"/>
  <c r="X274" i="3"/>
  <c r="AP39" i="1"/>
  <c r="AZ35" i="1"/>
  <c r="AZ13" i="1"/>
  <c r="AM47" i="1"/>
  <c r="AP47" i="1"/>
  <c r="AZ29" i="1"/>
  <c r="AZ15" i="1"/>
  <c r="AV27" i="1"/>
  <c r="AM43" i="1"/>
  <c r="AP43" i="1"/>
  <c r="AE160" i="1"/>
  <c r="BB241" i="3"/>
  <c r="BC241" i="3" s="1"/>
  <c r="AV5" i="1"/>
  <c r="X311" i="3"/>
  <c r="AV30" i="1"/>
  <c r="AZ30" i="1"/>
  <c r="AF26" i="1"/>
  <c r="AO26" i="1"/>
  <c r="BG12" i="1"/>
  <c r="AE4" i="1"/>
  <c r="AN4" i="1" s="1"/>
  <c r="AZ28" i="1"/>
  <c r="AM31" i="1"/>
  <c r="AN31" i="1" s="1"/>
  <c r="AM7" i="1"/>
  <c r="AM12" i="1"/>
  <c r="BG26" i="1"/>
  <c r="AO30" i="1"/>
  <c r="AF30" i="1"/>
  <c r="AE10" i="1"/>
  <c r="AN10" i="1" s="1"/>
  <c r="AV4" i="1"/>
  <c r="AM2" i="1"/>
  <c r="AM35" i="1"/>
  <c r="AP35" i="1"/>
  <c r="BG43" i="1"/>
  <c r="AE43" i="1"/>
  <c r="AV45" i="1"/>
  <c r="AE47" i="1"/>
  <c r="AN47" i="1" s="1"/>
  <c r="BG47" i="1"/>
  <c r="AZ33" i="1"/>
  <c r="AV33" i="1"/>
  <c r="AZ9" i="1"/>
  <c r="BB233" i="3"/>
  <c r="BC233" i="3" s="1"/>
  <c r="BG22" i="1"/>
  <c r="AE22" i="1"/>
  <c r="AN22" i="1" s="1"/>
  <c r="AE18" i="1"/>
  <c r="AN18" i="1" s="1"/>
  <c r="BG18" i="1"/>
  <c r="AE100" i="1"/>
  <c r="AZ12" i="1"/>
  <c r="AV12" i="1"/>
  <c r="AZ26" i="1"/>
  <c r="AZ16" i="1"/>
  <c r="AN112" i="1"/>
  <c r="AE12" i="1"/>
  <c r="AE42" i="1"/>
  <c r="AM9" i="1"/>
  <c r="AE38" i="1"/>
  <c r="AE20" i="1"/>
  <c r="AE5" i="1"/>
  <c r="AV10" i="1"/>
  <c r="BG6" i="1"/>
  <c r="AE45" i="1"/>
  <c r="AV184" i="1"/>
  <c r="AZ184" i="1"/>
  <c r="AZ183" i="1"/>
  <c r="AV183" i="1"/>
  <c r="AM183" i="1"/>
  <c r="AP183" i="1"/>
  <c r="AM182" i="1"/>
  <c r="AP182" i="1"/>
  <c r="AE180" i="1"/>
  <c r="AZ180" i="1"/>
  <c r="AV180" i="1"/>
  <c r="AM180" i="1"/>
  <c r="AN180" i="1" s="1"/>
  <c r="AP180" i="1"/>
  <c r="BG180" i="1"/>
  <c r="AZ179" i="1"/>
  <c r="AV179" i="1"/>
  <c r="AF179" i="1"/>
  <c r="AO179" i="1"/>
  <c r="AQ179" i="1" s="1"/>
  <c r="AV178" i="1"/>
  <c r="AZ178" i="1"/>
  <c r="AE177" i="1"/>
  <c r="BG177" i="1"/>
  <c r="AM177" i="1"/>
  <c r="AP177" i="1"/>
  <c r="AE176" i="1"/>
  <c r="AV176" i="1"/>
  <c r="AZ176" i="1"/>
  <c r="BG175" i="1"/>
  <c r="AE175" i="1"/>
  <c r="AN175" i="1" s="1"/>
  <c r="AE174" i="1"/>
  <c r="AZ174" i="1"/>
  <c r="AV174" i="1"/>
  <c r="AE173" i="1"/>
  <c r="AN173" i="1" s="1"/>
  <c r="BG173" i="1"/>
  <c r="AE172" i="1"/>
  <c r="AZ172" i="1"/>
  <c r="AV172" i="1"/>
  <c r="AM171" i="1"/>
  <c r="AE170" i="1"/>
  <c r="AV170" i="1"/>
  <c r="AZ170" i="1"/>
  <c r="AM169" i="1"/>
  <c r="AP169" i="1"/>
  <c r="AE168" i="1"/>
  <c r="BG167" i="1"/>
  <c r="AE167" i="1"/>
  <c r="AN167" i="1" s="1"/>
  <c r="AE166" i="1"/>
  <c r="AZ166" i="1"/>
  <c r="AV166" i="1"/>
  <c r="BG165" i="1"/>
  <c r="AE165" i="1"/>
  <c r="AM165" i="1"/>
  <c r="AE164" i="1"/>
  <c r="AV164" i="1"/>
  <c r="AZ164" i="1"/>
  <c r="AP164" i="1"/>
  <c r="AE163" i="1"/>
  <c r="BG163" i="1"/>
  <c r="AN163" i="1"/>
  <c r="AF163" i="1" s="1"/>
  <c r="AE162" i="1"/>
  <c r="AV162" i="1"/>
  <c r="AZ162" i="1"/>
  <c r="BG161" i="1"/>
  <c r="AE161" i="1"/>
  <c r="AN161" i="1" s="1"/>
  <c r="AZ160" i="1"/>
  <c r="AV160" i="1"/>
  <c r="AM158" i="1"/>
  <c r="AZ158" i="1"/>
  <c r="AV158" i="1"/>
  <c r="AM157" i="1"/>
  <c r="AV156" i="1"/>
  <c r="AZ156" i="1"/>
  <c r="AM155" i="1"/>
  <c r="AM154" i="1"/>
  <c r="AM152" i="1"/>
  <c r="AN152" i="1" s="1"/>
  <c r="BG152" i="1"/>
  <c r="AM150" i="1"/>
  <c r="AN150" i="1" s="1"/>
  <c r="BG150" i="1"/>
  <c r="AM149" i="1"/>
  <c r="AE148" i="1"/>
  <c r="AM148" i="1"/>
  <c r="BG148" i="1"/>
  <c r="AM147" i="1"/>
  <c r="AM146" i="1"/>
  <c r="AN146" i="1" s="1"/>
  <c r="BG146" i="1"/>
  <c r="AM145" i="1"/>
  <c r="AE144" i="1"/>
  <c r="AM144" i="1"/>
  <c r="BG144" i="1"/>
  <c r="AM143" i="1"/>
  <c r="AV142" i="1"/>
  <c r="AZ142" i="1"/>
  <c r="AM142" i="1"/>
  <c r="BG141" i="1"/>
  <c r="AM141" i="1"/>
  <c r="AN141" i="1" s="1"/>
  <c r="AE140" i="1"/>
  <c r="BG140" i="1"/>
  <c r="AV140" i="1"/>
  <c r="AZ140" i="1"/>
  <c r="AM140" i="1"/>
  <c r="AN140" i="1" s="1"/>
  <c r="AM139" i="1"/>
  <c r="AN139" i="1" s="1"/>
  <c r="BG139" i="1"/>
  <c r="AV139" i="1"/>
  <c r="AZ139" i="1"/>
  <c r="AV138" i="1"/>
  <c r="AZ138" i="1"/>
  <c r="AM138" i="1"/>
  <c r="AV137" i="1"/>
  <c r="AZ137" i="1"/>
  <c r="BG137" i="1"/>
  <c r="AM137" i="1"/>
  <c r="AN137" i="1" s="1"/>
  <c r="AE136" i="1"/>
  <c r="BG136" i="1"/>
  <c r="AV136" i="1"/>
  <c r="AZ136" i="1"/>
  <c r="AM136" i="1"/>
  <c r="AN136" i="1" s="1"/>
  <c r="AE135" i="1"/>
  <c r="AV135" i="1"/>
  <c r="AZ135" i="1"/>
  <c r="AM134" i="1"/>
  <c r="AN133" i="1"/>
  <c r="AF133" i="1" s="1"/>
  <c r="BG133" i="1"/>
  <c r="AE132" i="1"/>
  <c r="AM132" i="1"/>
  <c r="BG132" i="1"/>
  <c r="AV132" i="1"/>
  <c r="AZ132" i="1"/>
  <c r="AE131" i="1"/>
  <c r="AV131" i="1"/>
  <c r="AZ131" i="1"/>
  <c r="AE130" i="1"/>
  <c r="BG130" i="1"/>
  <c r="AV130" i="1"/>
  <c r="AZ130" i="1"/>
  <c r="AM130" i="1"/>
  <c r="AN130" i="1" s="1"/>
  <c r="AE129" i="1"/>
  <c r="X132" i="3"/>
  <c r="BB358" i="3"/>
  <c r="BC358" i="3" s="1"/>
  <c r="BG129" i="1"/>
  <c r="AV129" i="1"/>
  <c r="AZ129" i="1"/>
  <c r="AM129" i="1"/>
  <c r="AV127" i="1"/>
  <c r="AZ127" i="1"/>
  <c r="AM126" i="1"/>
  <c r="AV126" i="1"/>
  <c r="AZ126" i="1"/>
  <c r="AE125" i="1"/>
  <c r="AE123" i="1"/>
  <c r="AE118" i="1"/>
  <c r="AE117" i="1"/>
  <c r="AZ115" i="1"/>
  <c r="BG115" i="1"/>
  <c r="AE115" i="1"/>
  <c r="AN115" i="1" s="1"/>
  <c r="X117" i="3"/>
  <c r="AM114" i="1"/>
  <c r="AV113" i="1"/>
  <c r="AZ113" i="1"/>
  <c r="AO112" i="1"/>
  <c r="AF112" i="1"/>
  <c r="AM111" i="1"/>
  <c r="AE110" i="1"/>
  <c r="AV109" i="1"/>
  <c r="BG109" i="1"/>
  <c r="AE109" i="1"/>
  <c r="AN109" i="1" s="1"/>
  <c r="AE108" i="1"/>
  <c r="AM108" i="1"/>
  <c r="BG108" i="1"/>
  <c r="AX336" i="3"/>
  <c r="AY336" i="3" s="1"/>
  <c r="BG107" i="1"/>
  <c r="AV107" i="1"/>
  <c r="AZ107" i="1"/>
  <c r="AM107" i="1"/>
  <c r="AN107" i="1" s="1"/>
  <c r="AZ106" i="1"/>
  <c r="AV106" i="1"/>
  <c r="BG106" i="1"/>
  <c r="AM106" i="1"/>
  <c r="AN106" i="1" s="1"/>
  <c r="AZ334" i="3"/>
  <c r="BA334" i="3" s="1"/>
  <c r="X108" i="3"/>
  <c r="V108" i="3"/>
  <c r="W108" i="3" s="1"/>
  <c r="AM105" i="1"/>
  <c r="AM104" i="1"/>
  <c r="AN104" i="1" s="1"/>
  <c r="BG104" i="1"/>
  <c r="AZ104" i="1"/>
  <c r="AV104" i="1"/>
  <c r="AM103" i="1"/>
  <c r="AE102" i="1"/>
  <c r="BG101" i="1"/>
  <c r="AE101" i="1"/>
  <c r="AN101" i="1" s="1"/>
  <c r="AZ100" i="1"/>
  <c r="AV100" i="1"/>
  <c r="BG100" i="1"/>
  <c r="AM100" i="1"/>
  <c r="AN100" i="1" s="1"/>
  <c r="AE99" i="1"/>
  <c r="AV99" i="1"/>
  <c r="AZ99" i="1"/>
  <c r="BG99" i="1"/>
  <c r="AM99" i="1"/>
  <c r="AN99" i="1" s="1"/>
  <c r="AE98" i="1"/>
  <c r="BG98" i="1"/>
  <c r="AM98" i="1"/>
  <c r="AN98" i="1" s="1"/>
  <c r="AV97" i="1"/>
  <c r="AZ97" i="1"/>
  <c r="BG96" i="1"/>
  <c r="AE96" i="1"/>
  <c r="AN96" i="1" s="1"/>
  <c r="AE95" i="1"/>
  <c r="V91" i="1"/>
  <c r="AD91" i="1" s="1"/>
  <c r="AE90" i="1"/>
  <c r="BG90" i="1"/>
  <c r="AM90" i="1"/>
  <c r="AN90" i="1" s="1"/>
  <c r="V89" i="1"/>
  <c r="AD89" i="1" s="1"/>
  <c r="X318" i="3"/>
  <c r="AE88" i="1"/>
  <c r="AE87" i="1"/>
  <c r="AE86" i="1"/>
  <c r="X314" i="3"/>
  <c r="AE85" i="1"/>
  <c r="AE84" i="1"/>
  <c r="V311" i="3"/>
  <c r="W311" i="3" s="1"/>
  <c r="AE82" i="1"/>
  <c r="AE81" i="1"/>
  <c r="AZ81" i="1"/>
  <c r="AV81" i="1"/>
  <c r="AE80" i="1"/>
  <c r="AZ80" i="1"/>
  <c r="AV80" i="1"/>
  <c r="AZ78" i="1"/>
  <c r="AV78" i="1"/>
  <c r="X306" i="3"/>
  <c r="AE74" i="1"/>
  <c r="V302" i="3"/>
  <c r="W302" i="3" s="1"/>
  <c r="X302" i="3"/>
  <c r="AE73" i="1"/>
  <c r="BG73" i="1"/>
  <c r="AM73" i="1"/>
  <c r="AE71" i="1"/>
  <c r="AV69" i="1"/>
  <c r="AZ69" i="1"/>
  <c r="AM69" i="1"/>
  <c r="AE68" i="1"/>
  <c r="AE66" i="1"/>
  <c r="AZ63" i="1"/>
  <c r="AV63" i="1"/>
  <c r="AM63" i="1"/>
  <c r="BG62" i="1"/>
  <c r="AM62" i="1"/>
  <c r="AN62" i="1" s="1"/>
  <c r="AZ61" i="1"/>
  <c r="AV61" i="1"/>
  <c r="X289" i="3"/>
  <c r="AE60" i="1"/>
  <c r="AM60" i="1"/>
  <c r="BG60" i="1"/>
  <c r="AV59" i="1"/>
  <c r="AZ59" i="1"/>
  <c r="AM59" i="1"/>
  <c r="BG58" i="1"/>
  <c r="AM58" i="1"/>
  <c r="AN58" i="1" s="1"/>
  <c r="AM57" i="1"/>
  <c r="BG56" i="1"/>
  <c r="AM56" i="1"/>
  <c r="AN56" i="1" s="1"/>
  <c r="BG55" i="1"/>
  <c r="AV55" i="1"/>
  <c r="AZ55" i="1"/>
  <c r="AM55" i="1"/>
  <c r="AN55" i="1" s="1"/>
  <c r="AZ53" i="1"/>
  <c r="AV53" i="1"/>
  <c r="AM53" i="1"/>
  <c r="AM52" i="1"/>
  <c r="AN52" i="1" s="1"/>
  <c r="BG52" i="1"/>
  <c r="AM51" i="1"/>
  <c r="AP51" i="1"/>
  <c r="AZ51" i="1"/>
  <c r="AV51" i="1"/>
  <c r="X242" i="3"/>
  <c r="V324" i="3"/>
  <c r="W324" i="3" s="1"/>
  <c r="AZ337" i="3"/>
  <c r="BA337" i="3" s="1"/>
  <c r="V306" i="3"/>
  <c r="W306" i="3" s="1"/>
  <c r="AX241" i="3"/>
  <c r="AY241" i="3" s="1"/>
  <c r="BD241" i="3" s="1"/>
  <c r="BE241" i="3" s="1"/>
  <c r="W12" i="1" s="1"/>
  <c r="BB336" i="3"/>
  <c r="BC336" i="3" s="1"/>
  <c r="BD336" i="3" s="1"/>
  <c r="BE336" i="3" s="1"/>
  <c r="W107" i="1" s="1"/>
  <c r="X111" i="3"/>
  <c r="V44" i="1"/>
  <c r="AD44" i="1" s="1"/>
  <c r="V110" i="3"/>
  <c r="W110" i="3" s="1"/>
  <c r="V103" i="3"/>
  <c r="W103" i="3" s="1"/>
  <c r="X103" i="3"/>
  <c r="X110" i="3"/>
  <c r="AX335" i="3"/>
  <c r="AY335" i="3" s="1"/>
  <c r="BD335" i="3" s="1"/>
  <c r="BE335" i="3" s="1"/>
  <c r="W106" i="1" s="1"/>
  <c r="X324" i="3"/>
  <c r="X277" i="3"/>
  <c r="BB325" i="3"/>
  <c r="BC325" i="3" s="1"/>
  <c r="V313" i="3"/>
  <c r="W313" i="3" s="1"/>
  <c r="V150" i="3"/>
  <c r="W150" i="3" s="1"/>
  <c r="V314" i="3"/>
  <c r="W314" i="3" s="1"/>
  <c r="X150" i="3"/>
  <c r="X325" i="3"/>
  <c r="V338" i="3"/>
  <c r="W338" i="3" s="1"/>
  <c r="V277" i="3"/>
  <c r="W277" i="3" s="1"/>
  <c r="V25" i="3"/>
  <c r="W25" i="3" s="1"/>
  <c r="AX233" i="3"/>
  <c r="AY233" i="3" s="1"/>
  <c r="X316" i="3"/>
  <c r="X101" i="3"/>
  <c r="AZ376" i="3"/>
  <c r="BA376" i="3" s="1"/>
  <c r="X114" i="3"/>
  <c r="X310" i="3"/>
  <c r="X109" i="3"/>
  <c r="X338" i="3"/>
  <c r="X360" i="3"/>
  <c r="X190" i="3"/>
  <c r="V109" i="3"/>
  <c r="W109" i="3" s="1"/>
  <c r="V117" i="3"/>
  <c r="W117" i="3" s="1"/>
  <c r="V267" i="3"/>
  <c r="W267" i="3" s="1"/>
  <c r="V188" i="3"/>
  <c r="W188" i="3" s="1"/>
  <c r="X232" i="3"/>
  <c r="AZ251" i="3"/>
  <c r="BA251" i="3" s="1"/>
  <c r="V232" i="3"/>
  <c r="W232" i="3" s="1"/>
  <c r="V190" i="3"/>
  <c r="W190" i="3" s="1"/>
  <c r="V316" i="3"/>
  <c r="W316" i="3" s="1"/>
  <c r="BB338" i="3"/>
  <c r="BC338" i="3" s="1"/>
  <c r="BD338" i="3" s="1"/>
  <c r="BE338" i="3" s="1"/>
  <c r="W109" i="1" s="1"/>
  <c r="AZ340" i="3"/>
  <c r="BA340" i="3" s="1"/>
  <c r="X295" i="3"/>
  <c r="X25" i="3"/>
  <c r="X271" i="3"/>
  <c r="V320" i="3"/>
  <c r="W320" i="3" s="1"/>
  <c r="V111" i="3"/>
  <c r="W111" i="3" s="1"/>
  <c r="X7" i="3"/>
  <c r="X148" i="3"/>
  <c r="V300" i="3"/>
  <c r="W300" i="3" s="1"/>
  <c r="V114" i="3"/>
  <c r="W114" i="3" s="1"/>
  <c r="V330" i="3"/>
  <c r="W330" i="3" s="1"/>
  <c r="X300" i="3"/>
  <c r="AX328" i="3"/>
  <c r="AY328" i="3" s="1"/>
  <c r="BB330" i="3"/>
  <c r="BC330" i="3" s="1"/>
  <c r="X330" i="3"/>
  <c r="X354" i="3"/>
  <c r="X247" i="3"/>
  <c r="V214" i="3"/>
  <c r="W214" i="3" s="1"/>
  <c r="V206" i="3"/>
  <c r="W206" i="3" s="1"/>
  <c r="V225" i="3"/>
  <c r="W225" i="3" s="1"/>
  <c r="X102" i="3"/>
  <c r="X140" i="3"/>
  <c r="AX364" i="3"/>
  <c r="AY364" i="3" s="1"/>
  <c r="V295" i="3"/>
  <c r="W295" i="3" s="1"/>
  <c r="V140" i="3"/>
  <c r="W140" i="3" s="1"/>
  <c r="V265" i="3"/>
  <c r="W265" i="3" s="1"/>
  <c r="X303" i="3"/>
  <c r="V255" i="3"/>
  <c r="W255" i="3" s="1"/>
  <c r="V241" i="3"/>
  <c r="W241" i="3" s="1"/>
  <c r="V303" i="3"/>
  <c r="W303" i="3" s="1"/>
  <c r="AX255" i="3"/>
  <c r="AY255" i="3" s="1"/>
  <c r="X257" i="3"/>
  <c r="V257" i="3"/>
  <c r="W257" i="3" s="1"/>
  <c r="BB247" i="3"/>
  <c r="BC247" i="3" s="1"/>
  <c r="V247" i="3"/>
  <c r="W247" i="3" s="1"/>
  <c r="X245" i="3"/>
  <c r="BD239" i="3"/>
  <c r="BE239" i="3" s="1"/>
  <c r="W10" i="1" s="1"/>
  <c r="V328" i="3"/>
  <c r="W328" i="3" s="1"/>
  <c r="V397" i="3"/>
  <c r="W397" i="3" s="1"/>
  <c r="AX257" i="3"/>
  <c r="AY257" i="3" s="1"/>
  <c r="BB370" i="3"/>
  <c r="BC370" i="3" s="1"/>
  <c r="BD370" i="3" s="1"/>
  <c r="BE370" i="3" s="1"/>
  <c r="W141" i="1" s="1"/>
  <c r="X328" i="3"/>
  <c r="V36" i="1"/>
  <c r="AD36" i="1" s="1"/>
  <c r="X62" i="3"/>
  <c r="BD243" i="3"/>
  <c r="BE243" i="3" s="1"/>
  <c r="W14" i="1" s="1"/>
  <c r="BB344" i="3"/>
  <c r="BC344" i="3" s="1"/>
  <c r="X144" i="3"/>
  <c r="X397" i="3"/>
  <c r="BB328" i="3"/>
  <c r="BC328" i="3" s="1"/>
  <c r="AX329" i="3"/>
  <c r="AY329" i="3" s="1"/>
  <c r="X214" i="3"/>
  <c r="V327" i="3"/>
  <c r="W327" i="3" s="1"/>
  <c r="V245" i="3"/>
  <c r="W245" i="3" s="1"/>
  <c r="V310" i="3"/>
  <c r="W310" i="3" s="1"/>
  <c r="V334" i="3"/>
  <c r="W334" i="3" s="1"/>
  <c r="V308" i="3"/>
  <c r="W308" i="3" s="1"/>
  <c r="X275" i="3"/>
  <c r="V132" i="3"/>
  <c r="W132" i="3" s="1"/>
  <c r="V101" i="3"/>
  <c r="W101" i="3" s="1"/>
  <c r="V192" i="3"/>
  <c r="W192" i="3" s="1"/>
  <c r="V144" i="3"/>
  <c r="W144" i="3" s="1"/>
  <c r="X29" i="3"/>
  <c r="V106" i="3"/>
  <c r="W106" i="3" s="1"/>
  <c r="V158" i="3"/>
  <c r="W158" i="3" s="1"/>
  <c r="X192" i="3"/>
  <c r="AX358" i="3"/>
  <c r="AY358" i="3" s="1"/>
  <c r="N141" i="1"/>
  <c r="AJ141" i="1" s="1"/>
  <c r="V29" i="3"/>
  <c r="W29" i="3" s="1"/>
  <c r="AZ255" i="3"/>
  <c r="BA255" i="3" s="1"/>
  <c r="AX342" i="3"/>
  <c r="AY342" i="3" s="1"/>
  <c r="X237" i="3"/>
  <c r="V7" i="3"/>
  <c r="W7" i="3" s="1"/>
  <c r="V138" i="3"/>
  <c r="W138" i="3" s="1"/>
  <c r="V237" i="3"/>
  <c r="W237" i="3" s="1"/>
  <c r="V116" i="3"/>
  <c r="W116" i="3" s="1"/>
  <c r="X210" i="3"/>
  <c r="AX245" i="3"/>
  <c r="AY245" i="3" s="1"/>
  <c r="BD245" i="3" s="1"/>
  <c r="BE245" i="3" s="1"/>
  <c r="W16" i="1" s="1"/>
  <c r="BB329" i="3"/>
  <c r="BC329" i="3" s="1"/>
  <c r="X158" i="3"/>
  <c r="AZ372" i="3"/>
  <c r="BA372" i="3" s="1"/>
  <c r="AX414" i="3"/>
  <c r="AY414" i="3" s="1"/>
  <c r="V312" i="3"/>
  <c r="W312" i="3" s="1"/>
  <c r="V329" i="3"/>
  <c r="W329" i="3" s="1"/>
  <c r="X161" i="3"/>
  <c r="V209" i="3"/>
  <c r="W209" i="3" s="1"/>
  <c r="X359" i="3"/>
  <c r="V148" i="3"/>
  <c r="W148" i="3" s="1"/>
  <c r="V275" i="3"/>
  <c r="W275" i="3" s="1"/>
  <c r="AX237" i="3"/>
  <c r="AY237" i="3" s="1"/>
  <c r="AX360" i="3"/>
  <c r="AY360" i="3" s="1"/>
  <c r="X209" i="3"/>
  <c r="V317" i="3"/>
  <c r="W317" i="3" s="1"/>
  <c r="V360" i="3"/>
  <c r="W360" i="3" s="1"/>
  <c r="X329" i="3"/>
  <c r="X317" i="3"/>
  <c r="X344" i="3"/>
  <c r="V113" i="3"/>
  <c r="W113" i="3" s="1"/>
  <c r="V319" i="3"/>
  <c r="W319" i="3" s="1"/>
  <c r="V263" i="3"/>
  <c r="W263" i="3" s="1"/>
  <c r="AX326" i="3"/>
  <c r="AY326" i="3" s="1"/>
  <c r="X327" i="3"/>
  <c r="X234" i="3"/>
  <c r="X319" i="3"/>
  <c r="BB327" i="3"/>
  <c r="BC327" i="3" s="1"/>
  <c r="AX344" i="3"/>
  <c r="AY344" i="3" s="1"/>
  <c r="BD368" i="3"/>
  <c r="BE368" i="3" s="1"/>
  <c r="W139" i="1" s="1"/>
  <c r="V102" i="3"/>
  <c r="W102" i="3" s="1"/>
  <c r="V234" i="3"/>
  <c r="W234" i="3" s="1"/>
  <c r="V344" i="3"/>
  <c r="W344" i="3" s="1"/>
  <c r="X313" i="3"/>
  <c r="X369" i="3"/>
  <c r="X183" i="3"/>
  <c r="X365" i="3"/>
  <c r="X315" i="3"/>
  <c r="X201" i="3"/>
  <c r="AX231" i="3"/>
  <c r="AY231" i="3" s="1"/>
  <c r="N2" i="1"/>
  <c r="AJ2" i="1" s="1"/>
  <c r="AZ242" i="3"/>
  <c r="BA242" i="3" s="1"/>
  <c r="O13" i="1"/>
  <c r="AK13" i="1" s="1"/>
  <c r="AZ254" i="3"/>
  <c r="BA254" i="3" s="1"/>
  <c r="O25" i="1"/>
  <c r="AK25" i="1" s="1"/>
  <c r="AX275" i="3"/>
  <c r="AY275" i="3" s="1"/>
  <c r="N46" i="1"/>
  <c r="AJ46" i="1" s="1"/>
  <c r="AZ46" i="1" s="1"/>
  <c r="AZ309" i="3"/>
  <c r="BA309" i="3" s="1"/>
  <c r="O80" i="1"/>
  <c r="AK80" i="1" s="1"/>
  <c r="AZ352" i="3"/>
  <c r="BA352" i="3" s="1"/>
  <c r="O123" i="1"/>
  <c r="AK123" i="1" s="1"/>
  <c r="X357" i="3"/>
  <c r="U128" i="1"/>
  <c r="AC128" i="1" s="1"/>
  <c r="AZ270" i="3"/>
  <c r="BA270" i="3" s="1"/>
  <c r="O41" i="1"/>
  <c r="AK41" i="1" s="1"/>
  <c r="AX277" i="3"/>
  <c r="AY277" i="3" s="1"/>
  <c r="N48" i="1"/>
  <c r="AJ48" i="1" s="1"/>
  <c r="X288" i="3"/>
  <c r="V59" i="1"/>
  <c r="AD59" i="1" s="1"/>
  <c r="AX281" i="3"/>
  <c r="AY281" i="3" s="1"/>
  <c r="N52" i="1"/>
  <c r="AJ52" i="1" s="1"/>
  <c r="AX319" i="3"/>
  <c r="AY319" i="3" s="1"/>
  <c r="N90" i="1"/>
  <c r="AJ90" i="1" s="1"/>
  <c r="AX297" i="3"/>
  <c r="AY297" i="3" s="1"/>
  <c r="N68" i="1"/>
  <c r="AJ68" i="1" s="1"/>
  <c r="AZ353" i="3"/>
  <c r="BA353" i="3" s="1"/>
  <c r="O124" i="1"/>
  <c r="AK124" i="1" s="1"/>
  <c r="X199" i="3"/>
  <c r="AZ274" i="3"/>
  <c r="BA274" i="3" s="1"/>
  <c r="O45" i="1"/>
  <c r="AK45" i="1" s="1"/>
  <c r="AX269" i="3"/>
  <c r="AY269" i="3" s="1"/>
  <c r="N40" i="1"/>
  <c r="AJ40" i="1" s="1"/>
  <c r="BB307" i="3"/>
  <c r="BC307" i="3" s="1"/>
  <c r="P78" i="1"/>
  <c r="AL78" i="1" s="1"/>
  <c r="AP78" i="1" s="1"/>
  <c r="X292" i="3"/>
  <c r="V63" i="1"/>
  <c r="AD63" i="1" s="1"/>
  <c r="BG63" i="1" s="1"/>
  <c r="X343" i="3"/>
  <c r="V114" i="1"/>
  <c r="AD114" i="1" s="1"/>
  <c r="AZ268" i="3"/>
  <c r="BA268" i="3" s="1"/>
  <c r="O39" i="1"/>
  <c r="AK39" i="1" s="1"/>
  <c r="AZ273" i="3"/>
  <c r="BA273" i="3" s="1"/>
  <c r="O44" i="1"/>
  <c r="AK44" i="1" s="1"/>
  <c r="AX294" i="3"/>
  <c r="AY294" i="3" s="1"/>
  <c r="N65" i="1"/>
  <c r="AJ65" i="1" s="1"/>
  <c r="AX311" i="3"/>
  <c r="AY311" i="3" s="1"/>
  <c r="N82" i="1"/>
  <c r="AJ82" i="1" s="1"/>
  <c r="X280" i="3"/>
  <c r="V51" i="1"/>
  <c r="AD51" i="1" s="1"/>
  <c r="AX382" i="3"/>
  <c r="AY382" i="3" s="1"/>
  <c r="T153" i="1"/>
  <c r="AB153" i="1" s="1"/>
  <c r="BB267" i="3"/>
  <c r="BC267" i="3" s="1"/>
  <c r="P38" i="1"/>
  <c r="AL38" i="1" s="1"/>
  <c r="AZ300" i="3"/>
  <c r="BA300" i="3" s="1"/>
  <c r="O71" i="1"/>
  <c r="AK71" i="1" s="1"/>
  <c r="BB350" i="3"/>
  <c r="BC350" i="3" s="1"/>
  <c r="P121" i="1"/>
  <c r="AL121" i="1" s="1"/>
  <c r="AP121" i="1" s="1"/>
  <c r="AX260" i="3"/>
  <c r="AY260" i="3" s="1"/>
  <c r="N31" i="1"/>
  <c r="AJ31" i="1" s="1"/>
  <c r="AZ31" i="1" s="1"/>
  <c r="AZ295" i="3"/>
  <c r="BA295" i="3" s="1"/>
  <c r="O66" i="1"/>
  <c r="AK66" i="1" s="1"/>
  <c r="BB312" i="3"/>
  <c r="BC312" i="3" s="1"/>
  <c r="P83" i="1"/>
  <c r="AL83" i="1" s="1"/>
  <c r="AP83" i="1" s="1"/>
  <c r="X191" i="3"/>
  <c r="AZ318" i="3"/>
  <c r="BA318" i="3" s="1"/>
  <c r="O89" i="1"/>
  <c r="AK89" i="1" s="1"/>
  <c r="AX306" i="3"/>
  <c r="AY306" i="3" s="1"/>
  <c r="N77" i="1"/>
  <c r="AJ77" i="1" s="1"/>
  <c r="BB316" i="3"/>
  <c r="BC316" i="3" s="1"/>
  <c r="P87" i="1"/>
  <c r="AL87" i="1" s="1"/>
  <c r="AP87" i="1" s="1"/>
  <c r="BB348" i="3"/>
  <c r="BC348" i="3" s="1"/>
  <c r="P119" i="1"/>
  <c r="AL119" i="1" s="1"/>
  <c r="AP119" i="1" s="1"/>
  <c r="AX322" i="3"/>
  <c r="AY322" i="3" s="1"/>
  <c r="N93" i="1"/>
  <c r="AJ93" i="1" s="1"/>
  <c r="BB279" i="3"/>
  <c r="BC279" i="3" s="1"/>
  <c r="P50" i="1"/>
  <c r="AL50" i="1" s="1"/>
  <c r="AP50" i="1" s="1"/>
  <c r="AZ320" i="3"/>
  <c r="BA320" i="3" s="1"/>
  <c r="O91" i="1"/>
  <c r="AK91" i="1" s="1"/>
  <c r="AX308" i="3"/>
  <c r="AY308" i="3" s="1"/>
  <c r="AJ79" i="1"/>
  <c r="BB304" i="3"/>
  <c r="BC304" i="3" s="1"/>
  <c r="P75" i="1"/>
  <c r="AL75" i="1" s="1"/>
  <c r="AP75" i="1" s="1"/>
  <c r="BB271" i="3"/>
  <c r="BC271" i="3" s="1"/>
  <c r="P42" i="1"/>
  <c r="AL42" i="1" s="1"/>
  <c r="AZ393" i="3"/>
  <c r="BA393" i="3" s="1"/>
  <c r="O164" i="1"/>
  <c r="AK164" i="1" s="1"/>
  <c r="BG164" i="1" s="1"/>
  <c r="AX303" i="3"/>
  <c r="AY303" i="3" s="1"/>
  <c r="N74" i="1"/>
  <c r="AJ74" i="1" s="1"/>
  <c r="AZ356" i="3"/>
  <c r="BA356" i="3" s="1"/>
  <c r="O127" i="1"/>
  <c r="AK127" i="1" s="1"/>
  <c r="X195" i="3"/>
  <c r="AX299" i="3"/>
  <c r="AY299" i="3" s="1"/>
  <c r="N70" i="1"/>
  <c r="AJ70" i="1" s="1"/>
  <c r="BB357" i="3"/>
  <c r="BC357" i="3" s="1"/>
  <c r="V128" i="1"/>
  <c r="AD128" i="1" s="1"/>
  <c r="AG128" i="1" s="1"/>
  <c r="AZ253" i="3"/>
  <c r="BA253" i="3" s="1"/>
  <c r="O24" i="1"/>
  <c r="AK24" i="1" s="1"/>
  <c r="AX265" i="3"/>
  <c r="AY265" i="3" s="1"/>
  <c r="N36" i="1"/>
  <c r="AJ36" i="1" s="1"/>
  <c r="AZ36" i="1" s="1"/>
  <c r="AZ323" i="3"/>
  <c r="BA323" i="3" s="1"/>
  <c r="O94" i="1"/>
  <c r="AK94" i="1" s="1"/>
  <c r="BB354" i="3"/>
  <c r="BC354" i="3" s="1"/>
  <c r="P125" i="1"/>
  <c r="AL125" i="1" s="1"/>
  <c r="AP125" i="1" s="1"/>
  <c r="AX444" i="3"/>
  <c r="AY444" i="3" s="1"/>
  <c r="X413" i="3"/>
  <c r="V184" i="1"/>
  <c r="AD184" i="1" s="1"/>
  <c r="AX398" i="3"/>
  <c r="AY398" i="3" s="1"/>
  <c r="T169" i="1"/>
  <c r="AB169" i="1" s="1"/>
  <c r="AX406" i="3"/>
  <c r="AY406" i="3" s="1"/>
  <c r="T177" i="1"/>
  <c r="AB177" i="1" s="1"/>
  <c r="AX449" i="3"/>
  <c r="AY449" i="3" s="1"/>
  <c r="BB438" i="3"/>
  <c r="BC438" i="3" s="1"/>
  <c r="AX454" i="3"/>
  <c r="AY454" i="3" s="1"/>
  <c r="X383" i="3"/>
  <c r="V154" i="1"/>
  <c r="AD154" i="1" s="1"/>
  <c r="AX435" i="3"/>
  <c r="AY435" i="3" s="1"/>
  <c r="BB452" i="3"/>
  <c r="BC452" i="3" s="1"/>
  <c r="AX386" i="3"/>
  <c r="AY386" i="3" s="1"/>
  <c r="T157" i="1"/>
  <c r="AB157" i="1" s="1"/>
  <c r="BB443" i="3"/>
  <c r="BC443" i="3" s="1"/>
  <c r="BB400" i="3"/>
  <c r="BC400" i="3" s="1"/>
  <c r="V171" i="1"/>
  <c r="AD171" i="1" s="1"/>
  <c r="AG171" i="1" s="1"/>
  <c r="AX450" i="3"/>
  <c r="AY450" i="3" s="1"/>
  <c r="BB433" i="3"/>
  <c r="BC433" i="3" s="1"/>
  <c r="AX424" i="3"/>
  <c r="AY424" i="3" s="1"/>
  <c r="AX432" i="3"/>
  <c r="AY432" i="3" s="1"/>
  <c r="BB418" i="3"/>
  <c r="BC418" i="3" s="1"/>
  <c r="X334" i="3"/>
  <c r="V105" i="1"/>
  <c r="AD105" i="1" s="1"/>
  <c r="V271" i="3"/>
  <c r="W271" i="3" s="1"/>
  <c r="T42" i="1"/>
  <c r="AB42" i="1" s="1"/>
  <c r="AV42" i="1" s="1"/>
  <c r="X188" i="3"/>
  <c r="X308" i="3"/>
  <c r="V79" i="1"/>
  <c r="AD79" i="1" s="1"/>
  <c r="BB331" i="3"/>
  <c r="BC331" i="3" s="1"/>
  <c r="P102" i="1"/>
  <c r="AL102" i="1" s="1"/>
  <c r="AP102" i="1" s="1"/>
  <c r="X372" i="3"/>
  <c r="V143" i="1"/>
  <c r="AD143" i="1" s="1"/>
  <c r="AG143" i="1" s="1"/>
  <c r="V321" i="3"/>
  <c r="W321" i="3" s="1"/>
  <c r="T92" i="1"/>
  <c r="AB92" i="1" s="1"/>
  <c r="AV92" i="1" s="1"/>
  <c r="V273" i="3"/>
  <c r="W273" i="3" s="1"/>
  <c r="T44" i="1"/>
  <c r="AB44" i="1" s="1"/>
  <c r="AV44" i="1" s="1"/>
  <c r="X321" i="3"/>
  <c r="V92" i="1"/>
  <c r="AD92" i="1" s="1"/>
  <c r="AX332" i="3"/>
  <c r="AY332" i="3" s="1"/>
  <c r="T103" i="1"/>
  <c r="AB103" i="1" s="1"/>
  <c r="AV103" i="1" s="1"/>
  <c r="X326" i="3"/>
  <c r="V97" i="1"/>
  <c r="AD97" i="1" s="1"/>
  <c r="X342" i="3"/>
  <c r="U113" i="1"/>
  <c r="AC113" i="1" s="1"/>
  <c r="AE113" i="1" s="1"/>
  <c r="BB332" i="3"/>
  <c r="BC332" i="3" s="1"/>
  <c r="V103" i="1"/>
  <c r="AD103" i="1" s="1"/>
  <c r="X301" i="3"/>
  <c r="V72" i="1"/>
  <c r="AD72" i="1" s="1"/>
  <c r="BB414" i="3"/>
  <c r="BC414" i="3" s="1"/>
  <c r="AX337" i="3"/>
  <c r="AY337" i="3" s="1"/>
  <c r="BD337" i="3" s="1"/>
  <c r="BE337" i="3" s="1"/>
  <c r="W108" i="1" s="1"/>
  <c r="T108" i="1"/>
  <c r="AB108" i="1" s="1"/>
  <c r="AV108" i="1" s="1"/>
  <c r="X134" i="3"/>
  <c r="P131" i="1"/>
  <c r="AL131" i="1" s="1"/>
  <c r="V154" i="3"/>
  <c r="W154" i="3" s="1"/>
  <c r="P151" i="1"/>
  <c r="AL151" i="1" s="1"/>
  <c r="X322" i="3"/>
  <c r="V93" i="1"/>
  <c r="AD93" i="1" s="1"/>
  <c r="BB275" i="3"/>
  <c r="BC275" i="3" s="1"/>
  <c r="P46" i="1"/>
  <c r="AL46" i="1" s="1"/>
  <c r="AZ279" i="3"/>
  <c r="BA279" i="3" s="1"/>
  <c r="O50" i="1"/>
  <c r="AK50" i="1" s="1"/>
  <c r="AX352" i="3"/>
  <c r="AY352" i="3" s="1"/>
  <c r="N123" i="1"/>
  <c r="AJ123" i="1" s="1"/>
  <c r="BB277" i="3"/>
  <c r="BC277" i="3" s="1"/>
  <c r="P48" i="1"/>
  <c r="AL48" i="1" s="1"/>
  <c r="AP48" i="1" s="1"/>
  <c r="AX373" i="3"/>
  <c r="AY373" i="3" s="1"/>
  <c r="N144" i="1"/>
  <c r="AJ144" i="1" s="1"/>
  <c r="X266" i="3"/>
  <c r="V37" i="1"/>
  <c r="AD37" i="1" s="1"/>
  <c r="AZ301" i="3"/>
  <c r="BA301" i="3" s="1"/>
  <c r="O72" i="1"/>
  <c r="AK72" i="1" s="1"/>
  <c r="AX346" i="3"/>
  <c r="AY346" i="3" s="1"/>
  <c r="N117" i="1"/>
  <c r="AJ117" i="1" s="1"/>
  <c r="AZ313" i="3"/>
  <c r="BA313" i="3" s="1"/>
  <c r="O84" i="1"/>
  <c r="AK84" i="1" s="1"/>
  <c r="AX353" i="3"/>
  <c r="AY353" i="3" s="1"/>
  <c r="N124" i="1"/>
  <c r="AJ124" i="1" s="1"/>
  <c r="AX379" i="3"/>
  <c r="AY379" i="3" s="1"/>
  <c r="N150" i="1"/>
  <c r="AJ150" i="1" s="1"/>
  <c r="X177" i="3"/>
  <c r="P174" i="1"/>
  <c r="AL174" i="1" s="1"/>
  <c r="X380" i="3"/>
  <c r="V151" i="1"/>
  <c r="AD151" i="1" s="1"/>
  <c r="BB269" i="3"/>
  <c r="BC269" i="3" s="1"/>
  <c r="P40" i="1"/>
  <c r="AL40" i="1" s="1"/>
  <c r="AX287" i="3"/>
  <c r="AY287" i="3" s="1"/>
  <c r="N58" i="1"/>
  <c r="AJ58" i="1" s="1"/>
  <c r="X236" i="3"/>
  <c r="V7" i="1"/>
  <c r="AD7" i="1" s="1"/>
  <c r="X268" i="3"/>
  <c r="V39" i="1"/>
  <c r="AD39" i="1" s="1"/>
  <c r="X238" i="3"/>
  <c r="V9" i="1"/>
  <c r="AD9" i="1" s="1"/>
  <c r="X270" i="3"/>
  <c r="V41" i="1"/>
  <c r="AD41" i="1" s="1"/>
  <c r="AX343" i="3"/>
  <c r="AY343" i="3" s="1"/>
  <c r="T114" i="1"/>
  <c r="AB114" i="1" s="1"/>
  <c r="AZ114" i="1" s="1"/>
  <c r="AZ263" i="3"/>
  <c r="BA263" i="3" s="1"/>
  <c r="O34" i="1"/>
  <c r="AK34" i="1" s="1"/>
  <c r="BB310" i="3"/>
  <c r="BC310" i="3" s="1"/>
  <c r="P81" i="1"/>
  <c r="AL81" i="1" s="1"/>
  <c r="AP81" i="1" s="1"/>
  <c r="AX240" i="3"/>
  <c r="AY240" i="3" s="1"/>
  <c r="N11" i="1"/>
  <c r="AJ11" i="1" s="1"/>
  <c r="AZ11" i="1" s="1"/>
  <c r="BB311" i="3"/>
  <c r="BC311" i="3" s="1"/>
  <c r="P82" i="1"/>
  <c r="AL82" i="1" s="1"/>
  <c r="AP82" i="1" s="1"/>
  <c r="AZ317" i="3"/>
  <c r="BA317" i="3" s="1"/>
  <c r="O88" i="1"/>
  <c r="AK88" i="1" s="1"/>
  <c r="X248" i="3"/>
  <c r="V19" i="1"/>
  <c r="AD19" i="1" s="1"/>
  <c r="BB234" i="3"/>
  <c r="BC234" i="3" s="1"/>
  <c r="P5" i="1"/>
  <c r="AL5" i="1" s="1"/>
  <c r="BB296" i="3"/>
  <c r="BC296" i="3" s="1"/>
  <c r="P67" i="1"/>
  <c r="AL67" i="1" s="1"/>
  <c r="AP67" i="1" s="1"/>
  <c r="BB300" i="3"/>
  <c r="BC300" i="3" s="1"/>
  <c r="P71" i="1"/>
  <c r="AL71" i="1" s="1"/>
  <c r="AP71" i="1" s="1"/>
  <c r="BB293" i="3"/>
  <c r="BC293" i="3" s="1"/>
  <c r="P64" i="1"/>
  <c r="AL64" i="1" s="1"/>
  <c r="AZ347" i="3"/>
  <c r="BA347" i="3" s="1"/>
  <c r="O118" i="1"/>
  <c r="AK118" i="1" s="1"/>
  <c r="X179" i="3"/>
  <c r="P176" i="1"/>
  <c r="AL176" i="1" s="1"/>
  <c r="X262" i="3"/>
  <c r="U33" i="1"/>
  <c r="AC33" i="1" s="1"/>
  <c r="AZ249" i="3"/>
  <c r="BA249" i="3" s="1"/>
  <c r="O20" i="1"/>
  <c r="AK20" i="1" s="1"/>
  <c r="BB262" i="3"/>
  <c r="BC262" i="3" s="1"/>
  <c r="P33" i="1"/>
  <c r="AL33" i="1" s="1"/>
  <c r="AP33" i="1" s="1"/>
  <c r="BB374" i="3"/>
  <c r="BC374" i="3" s="1"/>
  <c r="V145" i="1"/>
  <c r="AD145" i="1" s="1"/>
  <c r="AX318" i="3"/>
  <c r="AY318" i="3" s="1"/>
  <c r="N89" i="1"/>
  <c r="AJ89" i="1" s="1"/>
  <c r="BB306" i="3"/>
  <c r="BC306" i="3" s="1"/>
  <c r="P77" i="1"/>
  <c r="AL77" i="1" s="1"/>
  <c r="AP77" i="1" s="1"/>
  <c r="AZ345" i="3"/>
  <c r="BA345" i="3" s="1"/>
  <c r="O116" i="1"/>
  <c r="AK116" i="1" s="1"/>
  <c r="X173" i="3"/>
  <c r="P170" i="1"/>
  <c r="AL170" i="1" s="1"/>
  <c r="BB397" i="3"/>
  <c r="BC397" i="3" s="1"/>
  <c r="P168" i="1"/>
  <c r="AL168" i="1" s="1"/>
  <c r="X26" i="3"/>
  <c r="P23" i="1"/>
  <c r="AL23" i="1" s="1"/>
  <c r="BB322" i="3"/>
  <c r="BC322" i="3" s="1"/>
  <c r="P93" i="1"/>
  <c r="AL93" i="1" s="1"/>
  <c r="AP93" i="1" s="1"/>
  <c r="AX279" i="3"/>
  <c r="AY279" i="3" s="1"/>
  <c r="BD279" i="3" s="1"/>
  <c r="BE279" i="3" s="1"/>
  <c r="W50" i="1" s="1"/>
  <c r="N50" i="1"/>
  <c r="AJ50" i="1" s="1"/>
  <c r="AX320" i="3"/>
  <c r="AY320" i="3" s="1"/>
  <c r="N91" i="1"/>
  <c r="AJ91" i="1" s="1"/>
  <c r="BB308" i="3"/>
  <c r="BC308" i="3" s="1"/>
  <c r="P79" i="1"/>
  <c r="AL79" i="1" s="1"/>
  <c r="AP79" i="1" s="1"/>
  <c r="X378" i="3"/>
  <c r="V149" i="1"/>
  <c r="AD149" i="1" s="1"/>
  <c r="AG149" i="1" s="1"/>
  <c r="X376" i="3"/>
  <c r="V147" i="1"/>
  <c r="AD147" i="1" s="1"/>
  <c r="BG147" i="1" s="1"/>
  <c r="X18" i="3"/>
  <c r="P15" i="1"/>
  <c r="AL15" i="1" s="1"/>
  <c r="AZ314" i="3"/>
  <c r="BA314" i="3" s="1"/>
  <c r="O85" i="1"/>
  <c r="AK85" i="1" s="1"/>
  <c r="AX286" i="3"/>
  <c r="AY286" i="3" s="1"/>
  <c r="N57" i="1"/>
  <c r="AJ57" i="1" s="1"/>
  <c r="BB283" i="3"/>
  <c r="BC283" i="3" s="1"/>
  <c r="P54" i="1"/>
  <c r="AL54" i="1" s="1"/>
  <c r="AP54" i="1" s="1"/>
  <c r="BB303" i="3"/>
  <c r="BC303" i="3" s="1"/>
  <c r="P74" i="1"/>
  <c r="AL74" i="1" s="1"/>
  <c r="AP74" i="1" s="1"/>
  <c r="BB321" i="3"/>
  <c r="BC321" i="3" s="1"/>
  <c r="P92" i="1"/>
  <c r="AL92" i="1" s="1"/>
  <c r="AP92" i="1" s="1"/>
  <c r="AX253" i="3"/>
  <c r="AY253" i="3" s="1"/>
  <c r="N24" i="1"/>
  <c r="AJ24" i="1" s="1"/>
  <c r="BB265" i="3"/>
  <c r="BC265" i="3" s="1"/>
  <c r="P36" i="1"/>
  <c r="AL36" i="1" s="1"/>
  <c r="BB323" i="3"/>
  <c r="BC323" i="3" s="1"/>
  <c r="P94" i="1"/>
  <c r="AL94" i="1" s="1"/>
  <c r="AP94" i="1" s="1"/>
  <c r="BB324" i="3"/>
  <c r="BC324" i="3" s="1"/>
  <c r="P95" i="1"/>
  <c r="AL95" i="1" s="1"/>
  <c r="AP95" i="1" s="1"/>
  <c r="X415" i="3"/>
  <c r="AX420" i="3"/>
  <c r="AY420" i="3" s="1"/>
  <c r="AX392" i="3"/>
  <c r="AY392" i="3" s="1"/>
  <c r="T163" i="1"/>
  <c r="AB163" i="1" s="1"/>
  <c r="AX451" i="3"/>
  <c r="AY451" i="3" s="1"/>
  <c r="X388" i="3"/>
  <c r="V159" i="1"/>
  <c r="AD159" i="1" s="1"/>
  <c r="AX442" i="3"/>
  <c r="AY442" i="3" s="1"/>
  <c r="AZ407" i="3"/>
  <c r="BA407" i="3" s="1"/>
  <c r="U178" i="1"/>
  <c r="AC178" i="1" s="1"/>
  <c r="AE178" i="1" s="1"/>
  <c r="BB449" i="3"/>
  <c r="BC449" i="3" s="1"/>
  <c r="BD449" i="3" s="1"/>
  <c r="BE449" i="3" s="1"/>
  <c r="AZ411" i="3"/>
  <c r="BA411" i="3" s="1"/>
  <c r="U182" i="1"/>
  <c r="AC182" i="1" s="1"/>
  <c r="AE182" i="1" s="1"/>
  <c r="AX426" i="3"/>
  <c r="AY426" i="3" s="1"/>
  <c r="AX390" i="3"/>
  <c r="AY390" i="3" s="1"/>
  <c r="T161" i="1"/>
  <c r="AB161" i="1" s="1"/>
  <c r="AX396" i="3"/>
  <c r="AY396" i="3" s="1"/>
  <c r="T167" i="1"/>
  <c r="AB167" i="1" s="1"/>
  <c r="AX400" i="3"/>
  <c r="AY400" i="3" s="1"/>
  <c r="T171" i="1"/>
  <c r="AB171" i="1" s="1"/>
  <c r="BB450" i="3"/>
  <c r="BC450" i="3" s="1"/>
  <c r="BD450" i="3" s="1"/>
  <c r="BE450" i="3" s="1"/>
  <c r="AX433" i="3"/>
  <c r="AY433" i="3" s="1"/>
  <c r="BB428" i="3"/>
  <c r="BC428" i="3" s="1"/>
  <c r="AX439" i="3"/>
  <c r="AY439" i="3" s="1"/>
  <c r="BB257" i="3"/>
  <c r="BC257" i="3" s="1"/>
  <c r="P28" i="1"/>
  <c r="AL28" i="1" s="1"/>
  <c r="AP28" i="1" s="1"/>
  <c r="V354" i="3"/>
  <c r="W354" i="3" s="1"/>
  <c r="T125" i="1"/>
  <c r="AB125" i="1" s="1"/>
  <c r="V349" i="3"/>
  <c r="W349" i="3" s="1"/>
  <c r="T120" i="1"/>
  <c r="AB120" i="1" s="1"/>
  <c r="AZ120" i="1" s="1"/>
  <c r="AX410" i="3"/>
  <c r="AY410" i="3" s="1"/>
  <c r="T181" i="1"/>
  <c r="AB181" i="1" s="1"/>
  <c r="X349" i="3"/>
  <c r="V120" i="1"/>
  <c r="AD120" i="1" s="1"/>
  <c r="X105" i="3"/>
  <c r="O102" i="1"/>
  <c r="AK102" i="1" s="1"/>
  <c r="AX339" i="3"/>
  <c r="AY339" i="3" s="1"/>
  <c r="N110" i="1"/>
  <c r="AJ110" i="1" s="1"/>
  <c r="AX434" i="3"/>
  <c r="AY434" i="3" s="1"/>
  <c r="AX327" i="3"/>
  <c r="AY327" i="3" s="1"/>
  <c r="T98" i="1"/>
  <c r="AB98" i="1" s="1"/>
  <c r="AV98" i="1" s="1"/>
  <c r="X351" i="3"/>
  <c r="U122" i="1"/>
  <c r="AC122" i="1" s="1"/>
  <c r="AE122" i="1" s="1"/>
  <c r="X434" i="3"/>
  <c r="AX247" i="3"/>
  <c r="AY247" i="3" s="1"/>
  <c r="BD247" i="3" s="1"/>
  <c r="BE247" i="3" s="1"/>
  <c r="W18" i="1" s="1"/>
  <c r="T18" i="1"/>
  <c r="AB18" i="1" s="1"/>
  <c r="BB352" i="3"/>
  <c r="BC352" i="3" s="1"/>
  <c r="P123" i="1"/>
  <c r="AL123" i="1" s="1"/>
  <c r="AP123" i="1" s="1"/>
  <c r="X246" i="3"/>
  <c r="U17" i="1"/>
  <c r="AC17" i="1" s="1"/>
  <c r="X298" i="3"/>
  <c r="V69" i="1"/>
  <c r="AD69" i="1" s="1"/>
  <c r="BG69" i="1" s="1"/>
  <c r="X193" i="3"/>
  <c r="AX302" i="3"/>
  <c r="AY302" i="3" s="1"/>
  <c r="N73" i="1"/>
  <c r="AJ73" i="1" s="1"/>
  <c r="X181" i="3"/>
  <c r="P178" i="1"/>
  <c r="AL178" i="1" s="1"/>
  <c r="AX305" i="3"/>
  <c r="AY305" i="3" s="1"/>
  <c r="N76" i="1"/>
  <c r="AJ76" i="1" s="1"/>
  <c r="AZ297" i="3"/>
  <c r="BA297" i="3" s="1"/>
  <c r="O68" i="1"/>
  <c r="AK68" i="1" s="1"/>
  <c r="BB301" i="3"/>
  <c r="BC301" i="3" s="1"/>
  <c r="P72" i="1"/>
  <c r="AL72" i="1" s="1"/>
  <c r="AP72" i="1" s="1"/>
  <c r="BB346" i="3"/>
  <c r="BC346" i="3" s="1"/>
  <c r="P117" i="1"/>
  <c r="AL117" i="1" s="1"/>
  <c r="AP117" i="1" s="1"/>
  <c r="AX313" i="3"/>
  <c r="AY313" i="3" s="1"/>
  <c r="N84" i="1"/>
  <c r="AJ84" i="1" s="1"/>
  <c r="BB353" i="3"/>
  <c r="BC353" i="3" s="1"/>
  <c r="P124" i="1"/>
  <c r="AL124" i="1" s="1"/>
  <c r="AP124" i="1" s="1"/>
  <c r="X205" i="3"/>
  <c r="AX380" i="3"/>
  <c r="AY380" i="3" s="1"/>
  <c r="T151" i="1"/>
  <c r="AB151" i="1" s="1"/>
  <c r="AV151" i="1" s="1"/>
  <c r="BB274" i="3"/>
  <c r="BC274" i="3" s="1"/>
  <c r="P45" i="1"/>
  <c r="AL45" i="1" s="1"/>
  <c r="AZ307" i="3"/>
  <c r="BA307" i="3" s="1"/>
  <c r="O78" i="1"/>
  <c r="AK78" i="1" s="1"/>
  <c r="X367" i="3"/>
  <c r="V138" i="1"/>
  <c r="AD138" i="1" s="1"/>
  <c r="AX263" i="3"/>
  <c r="AY263" i="3" s="1"/>
  <c r="N34" i="1"/>
  <c r="AJ34" i="1" s="1"/>
  <c r="AZ34" i="1" s="1"/>
  <c r="AX415" i="3"/>
  <c r="AY415" i="3" s="1"/>
  <c r="X290" i="3"/>
  <c r="V61" i="1"/>
  <c r="AD61" i="1" s="1"/>
  <c r="BB273" i="3"/>
  <c r="BC273" i="3" s="1"/>
  <c r="P44" i="1"/>
  <c r="AL44" i="1" s="1"/>
  <c r="AX291" i="3"/>
  <c r="AY291" i="3" s="1"/>
  <c r="N62" i="1"/>
  <c r="AJ62" i="1" s="1"/>
  <c r="AX317" i="3"/>
  <c r="AY317" i="3" s="1"/>
  <c r="N88" i="1"/>
  <c r="AJ88" i="1" s="1"/>
  <c r="AZ267" i="3"/>
  <c r="BA267" i="3" s="1"/>
  <c r="O38" i="1"/>
  <c r="AK38" i="1" s="1"/>
  <c r="BG38" i="1" s="1"/>
  <c r="AX296" i="3"/>
  <c r="AY296" i="3" s="1"/>
  <c r="N67" i="1"/>
  <c r="AJ67" i="1" s="1"/>
  <c r="BB242" i="3"/>
  <c r="BC242" i="3" s="1"/>
  <c r="P13" i="1"/>
  <c r="AL13" i="1" s="1"/>
  <c r="AP13" i="1" s="1"/>
  <c r="AX300" i="3"/>
  <c r="AY300" i="3" s="1"/>
  <c r="N71" i="1"/>
  <c r="AJ71" i="1" s="1"/>
  <c r="AZ350" i="3"/>
  <c r="BA350" i="3" s="1"/>
  <c r="O121" i="1"/>
  <c r="AK121" i="1" s="1"/>
  <c r="AX293" i="3"/>
  <c r="AY293" i="3" s="1"/>
  <c r="N64" i="1"/>
  <c r="AJ64" i="1" s="1"/>
  <c r="AX347" i="3"/>
  <c r="AY347" i="3" s="1"/>
  <c r="N118" i="1"/>
  <c r="AJ118" i="1" s="1"/>
  <c r="AZ312" i="3"/>
  <c r="BA312" i="3" s="1"/>
  <c r="O83" i="1"/>
  <c r="AK83" i="1" s="1"/>
  <c r="X282" i="3"/>
  <c r="V53" i="1"/>
  <c r="AD53" i="1" s="1"/>
  <c r="AX249" i="3"/>
  <c r="AY249" i="3" s="1"/>
  <c r="N20" i="1"/>
  <c r="AJ20" i="1" s="1"/>
  <c r="X258" i="3"/>
  <c r="V29" i="1"/>
  <c r="AD29" i="1" s="1"/>
  <c r="AX374" i="3"/>
  <c r="AY374" i="3" s="1"/>
  <c r="T145" i="1"/>
  <c r="AB145" i="1" s="1"/>
  <c r="AV145" i="1" s="1"/>
  <c r="AZ250" i="3"/>
  <c r="BA250" i="3" s="1"/>
  <c r="O21" i="1"/>
  <c r="AK21" i="1" s="1"/>
  <c r="BB318" i="3"/>
  <c r="BC318" i="3" s="1"/>
  <c r="P89" i="1"/>
  <c r="AL89" i="1" s="1"/>
  <c r="AP89" i="1" s="1"/>
  <c r="AZ316" i="3"/>
  <c r="BA316" i="3" s="1"/>
  <c r="O87" i="1"/>
  <c r="AK87" i="1" s="1"/>
  <c r="AX351" i="3"/>
  <c r="AY351" i="3" s="1"/>
  <c r="N122" i="1"/>
  <c r="AJ122" i="1" s="1"/>
  <c r="AZ348" i="3"/>
  <c r="BA348" i="3" s="1"/>
  <c r="O119" i="1"/>
  <c r="AK119" i="1" s="1"/>
  <c r="AX345" i="3"/>
  <c r="AY345" i="3" s="1"/>
  <c r="N116" i="1"/>
  <c r="AJ116" i="1" s="1"/>
  <c r="AX397" i="3"/>
  <c r="AY397" i="3" s="1"/>
  <c r="N168" i="1"/>
  <c r="AJ168" i="1" s="1"/>
  <c r="AZ244" i="3"/>
  <c r="BA244" i="3" s="1"/>
  <c r="U15" i="1"/>
  <c r="AC15" i="1" s="1"/>
  <c r="X355" i="3"/>
  <c r="V126" i="1"/>
  <c r="AD126" i="1" s="1"/>
  <c r="BB295" i="3"/>
  <c r="BC295" i="3" s="1"/>
  <c r="P66" i="1"/>
  <c r="AL66" i="1" s="1"/>
  <c r="AP66" i="1" s="1"/>
  <c r="BB320" i="3"/>
  <c r="BC320" i="3" s="1"/>
  <c r="P91" i="1"/>
  <c r="AL91" i="1" s="1"/>
  <c r="AP91" i="1" s="1"/>
  <c r="AZ304" i="3"/>
  <c r="BA304" i="3" s="1"/>
  <c r="O75" i="1"/>
  <c r="AK75" i="1" s="1"/>
  <c r="X165" i="3"/>
  <c r="P162" i="1"/>
  <c r="AL162" i="1" s="1"/>
  <c r="X345" i="3"/>
  <c r="V116" i="1"/>
  <c r="AD116" i="1" s="1"/>
  <c r="AX378" i="3"/>
  <c r="AY378" i="3" s="1"/>
  <c r="T149" i="1"/>
  <c r="AB149" i="1" s="1"/>
  <c r="AZ271" i="3"/>
  <c r="BA271" i="3" s="1"/>
  <c r="O42" i="1"/>
  <c r="AK42" i="1" s="1"/>
  <c r="BG42" i="1" s="1"/>
  <c r="AX363" i="3"/>
  <c r="AY363" i="3" s="1"/>
  <c r="N134" i="1"/>
  <c r="AJ134" i="1" s="1"/>
  <c r="BB232" i="3"/>
  <c r="BC232" i="3" s="1"/>
  <c r="P3" i="1"/>
  <c r="AL3" i="1" s="1"/>
  <c r="AX376" i="3"/>
  <c r="AY376" i="3" s="1"/>
  <c r="T147" i="1"/>
  <c r="AB147" i="1" s="1"/>
  <c r="X371" i="3"/>
  <c r="V142" i="1"/>
  <c r="AD142" i="1" s="1"/>
  <c r="BG142" i="1" s="1"/>
  <c r="AX314" i="3"/>
  <c r="AY314" i="3" s="1"/>
  <c r="N85" i="1"/>
  <c r="AJ85" i="1" s="1"/>
  <c r="AZ315" i="3"/>
  <c r="BA315" i="3" s="1"/>
  <c r="O86" i="1"/>
  <c r="AK86" i="1" s="1"/>
  <c r="AX283" i="3"/>
  <c r="AY283" i="3" s="1"/>
  <c r="N54" i="1"/>
  <c r="AJ54" i="1" s="1"/>
  <c r="AZ299" i="3"/>
  <c r="BA299" i="3" s="1"/>
  <c r="O70" i="1"/>
  <c r="AK70" i="1" s="1"/>
  <c r="X286" i="3"/>
  <c r="V57" i="1"/>
  <c r="AD57" i="1" s="1"/>
  <c r="X203" i="3"/>
  <c r="X363" i="3"/>
  <c r="V134" i="1"/>
  <c r="AD134" i="1" s="1"/>
  <c r="BB253" i="3"/>
  <c r="BC253" i="3" s="1"/>
  <c r="P24" i="1"/>
  <c r="AL24" i="1" s="1"/>
  <c r="AX323" i="3"/>
  <c r="AY323" i="3" s="1"/>
  <c r="BD323" i="3" s="1"/>
  <c r="BE323" i="3" s="1"/>
  <c r="W94" i="1" s="1"/>
  <c r="N94" i="1"/>
  <c r="AJ94" i="1" s="1"/>
  <c r="AZ354" i="3"/>
  <c r="BA354" i="3" s="1"/>
  <c r="O125" i="1"/>
  <c r="AK125" i="1" s="1"/>
  <c r="AZ388" i="3"/>
  <c r="BA388" i="3" s="1"/>
  <c r="O159" i="1"/>
  <c r="AK159" i="1" s="1"/>
  <c r="BB451" i="3"/>
  <c r="BC451" i="3" s="1"/>
  <c r="AX388" i="3"/>
  <c r="AY388" i="3" s="1"/>
  <c r="T159" i="1"/>
  <c r="AB159" i="1" s="1"/>
  <c r="AX402" i="3"/>
  <c r="AY402" i="3" s="1"/>
  <c r="T173" i="1"/>
  <c r="AB173" i="1" s="1"/>
  <c r="BB442" i="3"/>
  <c r="BC442" i="3" s="1"/>
  <c r="BD442" i="3" s="1"/>
  <c r="BE442" i="3" s="1"/>
  <c r="X385" i="3"/>
  <c r="V156" i="1"/>
  <c r="AD156" i="1" s="1"/>
  <c r="AX440" i="3"/>
  <c r="AY440" i="3" s="1"/>
  <c r="BB422" i="3"/>
  <c r="BC422" i="3" s="1"/>
  <c r="BB430" i="3"/>
  <c r="BC430" i="3" s="1"/>
  <c r="AX447" i="3"/>
  <c r="AY447" i="3" s="1"/>
  <c r="AX445" i="3"/>
  <c r="AY445" i="3" s="1"/>
  <c r="BB384" i="3"/>
  <c r="BC384" i="3" s="1"/>
  <c r="V155" i="1"/>
  <c r="AD155" i="1" s="1"/>
  <c r="BG155" i="1" s="1"/>
  <c r="AX437" i="3"/>
  <c r="AY437" i="3" s="1"/>
  <c r="AX394" i="3"/>
  <c r="AY394" i="3" s="1"/>
  <c r="T165" i="1"/>
  <c r="AB165" i="1" s="1"/>
  <c r="AX441" i="3"/>
  <c r="AY441" i="3" s="1"/>
  <c r="AX448" i="3"/>
  <c r="AY448" i="3" s="1"/>
  <c r="AX428" i="3"/>
  <c r="AY428" i="3" s="1"/>
  <c r="BB439" i="3"/>
  <c r="BC439" i="3" s="1"/>
  <c r="BB334" i="3"/>
  <c r="BC334" i="3" s="1"/>
  <c r="AX340" i="3"/>
  <c r="AY340" i="3" s="1"/>
  <c r="T111" i="1"/>
  <c r="AB111" i="1" s="1"/>
  <c r="AV111" i="1" s="1"/>
  <c r="X356" i="3"/>
  <c r="V127" i="1"/>
  <c r="AD127" i="1" s="1"/>
  <c r="AZ410" i="3"/>
  <c r="BA410" i="3" s="1"/>
  <c r="U181" i="1"/>
  <c r="AC181" i="1" s="1"/>
  <c r="X202" i="3"/>
  <c r="X100" i="3"/>
  <c r="P97" i="1"/>
  <c r="AL97" i="1" s="1"/>
  <c r="V210" i="3"/>
  <c r="W210" i="3" s="1"/>
  <c r="X312" i="3"/>
  <c r="V83" i="1"/>
  <c r="AD83" i="1" s="1"/>
  <c r="AZ275" i="3"/>
  <c r="BA275" i="3" s="1"/>
  <c r="O46" i="1"/>
  <c r="AK46" i="1" s="1"/>
  <c r="BG46" i="1" s="1"/>
  <c r="AX285" i="3"/>
  <c r="AY285" i="3" s="1"/>
  <c r="N56" i="1"/>
  <c r="AJ56" i="1" s="1"/>
  <c r="AZ349" i="3"/>
  <c r="BA349" i="3" s="1"/>
  <c r="O120" i="1"/>
  <c r="AK120" i="1" s="1"/>
  <c r="X278" i="3"/>
  <c r="U49" i="1"/>
  <c r="AC49" i="1" s="1"/>
  <c r="AX419" i="3"/>
  <c r="AY419" i="3" s="1"/>
  <c r="AZ277" i="3"/>
  <c r="BA277" i="3" s="1"/>
  <c r="O48" i="1"/>
  <c r="AK48" i="1" s="1"/>
  <c r="AM48" i="1" s="1"/>
  <c r="AX377" i="3"/>
  <c r="AY377" i="3" s="1"/>
  <c r="N148" i="1"/>
  <c r="AJ148" i="1" s="1"/>
  <c r="X197" i="3"/>
  <c r="X250" i="3"/>
  <c r="V21" i="1"/>
  <c r="AD21" i="1" s="1"/>
  <c r="BB305" i="3"/>
  <c r="BC305" i="3" s="1"/>
  <c r="P76" i="1"/>
  <c r="AL76" i="1" s="1"/>
  <c r="AP76" i="1" s="1"/>
  <c r="BB297" i="3"/>
  <c r="BC297" i="3" s="1"/>
  <c r="P68" i="1"/>
  <c r="AL68" i="1" s="1"/>
  <c r="AP68" i="1" s="1"/>
  <c r="AX301" i="3"/>
  <c r="AY301" i="3" s="1"/>
  <c r="N72" i="1"/>
  <c r="AJ72" i="1" s="1"/>
  <c r="BB313" i="3"/>
  <c r="BC313" i="3" s="1"/>
  <c r="P84" i="1"/>
  <c r="AL84" i="1" s="1"/>
  <c r="AP84" i="1" s="1"/>
  <c r="AZ269" i="3"/>
  <c r="BA269" i="3" s="1"/>
  <c r="O40" i="1"/>
  <c r="AK40" i="1" s="1"/>
  <c r="BG40" i="1" s="1"/>
  <c r="X252" i="3"/>
  <c r="V23" i="1"/>
  <c r="AD23" i="1" s="1"/>
  <c r="X254" i="3"/>
  <c r="V25" i="1"/>
  <c r="AD25" i="1" s="1"/>
  <c r="AX375" i="3"/>
  <c r="AY375" i="3" s="1"/>
  <c r="N146" i="1"/>
  <c r="AJ146" i="1" s="1"/>
  <c r="BB263" i="3"/>
  <c r="BC263" i="3" s="1"/>
  <c r="P34" i="1"/>
  <c r="AL34" i="1" s="1"/>
  <c r="AZ310" i="3"/>
  <c r="BA310" i="3" s="1"/>
  <c r="O81" i="1"/>
  <c r="AK81" i="1" s="1"/>
  <c r="X175" i="3"/>
  <c r="P172" i="1"/>
  <c r="AL172" i="1" s="1"/>
  <c r="X68" i="3"/>
  <c r="P65" i="1"/>
  <c r="AL65" i="1" s="1"/>
  <c r="AZ311" i="3"/>
  <c r="BA311" i="3" s="1"/>
  <c r="O82" i="1"/>
  <c r="AK82" i="1" s="1"/>
  <c r="BB317" i="3"/>
  <c r="BC317" i="3" s="1"/>
  <c r="P88" i="1"/>
  <c r="AL88" i="1" s="1"/>
  <c r="AP88" i="1" s="1"/>
  <c r="BB382" i="3"/>
  <c r="BC382" i="3" s="1"/>
  <c r="V153" i="1"/>
  <c r="AD153" i="1" s="1"/>
  <c r="AX267" i="3"/>
  <c r="AY267" i="3" s="1"/>
  <c r="N38" i="1"/>
  <c r="AJ38" i="1" s="1"/>
  <c r="AZ38" i="1" s="1"/>
  <c r="AX381" i="3"/>
  <c r="AY381" i="3" s="1"/>
  <c r="N152" i="1"/>
  <c r="AJ152" i="1" s="1"/>
  <c r="AX350" i="3"/>
  <c r="AY350" i="3" s="1"/>
  <c r="N121" i="1"/>
  <c r="AJ121" i="1" s="1"/>
  <c r="AZ290" i="3"/>
  <c r="BA290" i="3" s="1"/>
  <c r="O61" i="1"/>
  <c r="AK61" i="1" s="1"/>
  <c r="BB347" i="3"/>
  <c r="BC347" i="3" s="1"/>
  <c r="P118" i="1"/>
  <c r="AL118" i="1" s="1"/>
  <c r="AP118" i="1" s="1"/>
  <c r="AX312" i="3"/>
  <c r="AY312" i="3" s="1"/>
  <c r="N83" i="1"/>
  <c r="AJ83" i="1" s="1"/>
  <c r="X163" i="3"/>
  <c r="P160" i="1"/>
  <c r="AL160" i="1" s="1"/>
  <c r="AZ240" i="3"/>
  <c r="BA240" i="3" s="1"/>
  <c r="U11" i="1"/>
  <c r="AC11" i="1" s="1"/>
  <c r="BB249" i="3"/>
  <c r="BC249" i="3" s="1"/>
  <c r="P20" i="1"/>
  <c r="AL20" i="1" s="1"/>
  <c r="AX411" i="3"/>
  <c r="AY411" i="3" s="1"/>
  <c r="N182" i="1"/>
  <c r="AJ182" i="1" s="1"/>
  <c r="X169" i="3"/>
  <c r="P166" i="1"/>
  <c r="AL166" i="1" s="1"/>
  <c r="AX289" i="3"/>
  <c r="AY289" i="3" s="1"/>
  <c r="N60" i="1"/>
  <c r="AJ60" i="1" s="1"/>
  <c r="AZ306" i="3"/>
  <c r="BA306" i="3" s="1"/>
  <c r="O77" i="1"/>
  <c r="AK77" i="1" s="1"/>
  <c r="AX316" i="3"/>
  <c r="AY316" i="3" s="1"/>
  <c r="N87" i="1"/>
  <c r="AJ87" i="1" s="1"/>
  <c r="BB351" i="3"/>
  <c r="BC351" i="3" s="1"/>
  <c r="P122" i="1"/>
  <c r="AL122" i="1" s="1"/>
  <c r="AP122" i="1" s="1"/>
  <c r="AX348" i="3"/>
  <c r="AY348" i="3" s="1"/>
  <c r="N119" i="1"/>
  <c r="AJ119" i="1" s="1"/>
  <c r="BB385" i="3"/>
  <c r="BC385" i="3" s="1"/>
  <c r="P156" i="1"/>
  <c r="AL156" i="1" s="1"/>
  <c r="BB413" i="3"/>
  <c r="BC413" i="3" s="1"/>
  <c r="P184" i="1"/>
  <c r="AL184" i="1" s="1"/>
  <c r="X294" i="3"/>
  <c r="V65" i="1"/>
  <c r="AD65" i="1" s="1"/>
  <c r="AZ266" i="3"/>
  <c r="BA266" i="3" s="1"/>
  <c r="O37" i="1"/>
  <c r="AK37" i="1" s="1"/>
  <c r="BG37" i="1" s="1"/>
  <c r="AZ322" i="3"/>
  <c r="BA322" i="3" s="1"/>
  <c r="O93" i="1"/>
  <c r="AK93" i="1" s="1"/>
  <c r="AX295" i="3"/>
  <c r="AY295" i="3" s="1"/>
  <c r="N66" i="1"/>
  <c r="AJ66" i="1" s="1"/>
  <c r="AZ308" i="3"/>
  <c r="BA308" i="3" s="1"/>
  <c r="O79" i="1"/>
  <c r="AK79" i="1" s="1"/>
  <c r="AX304" i="3"/>
  <c r="AY304" i="3" s="1"/>
  <c r="BD304" i="3" s="1"/>
  <c r="BE304" i="3" s="1"/>
  <c r="W75" i="1" s="1"/>
  <c r="N75" i="1"/>
  <c r="AJ75" i="1" s="1"/>
  <c r="AX383" i="3"/>
  <c r="AY383" i="3" s="1"/>
  <c r="N154" i="1"/>
  <c r="AJ154" i="1" s="1"/>
  <c r="AX232" i="3"/>
  <c r="AY232" i="3" s="1"/>
  <c r="BD232" i="3" s="1"/>
  <c r="BE232" i="3" s="1"/>
  <c r="W3" i="1" s="1"/>
  <c r="N3" i="1"/>
  <c r="AJ3" i="1" s="1"/>
  <c r="AZ3" i="1" s="1"/>
  <c r="BB314" i="3"/>
  <c r="BC314" i="3" s="1"/>
  <c r="P85" i="1"/>
  <c r="AL85" i="1" s="1"/>
  <c r="AP85" i="1" s="1"/>
  <c r="AX315" i="3"/>
  <c r="AY315" i="3" s="1"/>
  <c r="N86" i="1"/>
  <c r="AJ86" i="1" s="1"/>
  <c r="AZ303" i="3"/>
  <c r="BA303" i="3" s="1"/>
  <c r="O74" i="1"/>
  <c r="AK74" i="1" s="1"/>
  <c r="X296" i="3"/>
  <c r="V67" i="1"/>
  <c r="AD67" i="1" s="1"/>
  <c r="BB299" i="3"/>
  <c r="BC299" i="3" s="1"/>
  <c r="P70" i="1"/>
  <c r="AL70" i="1" s="1"/>
  <c r="AP70" i="1" s="1"/>
  <c r="AZ321" i="3"/>
  <c r="BA321" i="3" s="1"/>
  <c r="O92" i="1"/>
  <c r="AK92" i="1" s="1"/>
  <c r="AX357" i="3"/>
  <c r="AY357" i="3" s="1"/>
  <c r="T128" i="1"/>
  <c r="AB128" i="1" s="1"/>
  <c r="AZ265" i="3"/>
  <c r="BA265" i="3" s="1"/>
  <c r="O36" i="1"/>
  <c r="AK36" i="1" s="1"/>
  <c r="BG36" i="1" s="1"/>
  <c r="AX354" i="3"/>
  <c r="AY354" i="3" s="1"/>
  <c r="N125" i="1"/>
  <c r="AJ125" i="1" s="1"/>
  <c r="AX324" i="3"/>
  <c r="AY324" i="3" s="1"/>
  <c r="N95" i="1"/>
  <c r="AJ95" i="1" s="1"/>
  <c r="AX446" i="3"/>
  <c r="AY446" i="3" s="1"/>
  <c r="AX453" i="3"/>
  <c r="AY453" i="3" s="1"/>
  <c r="AZ436" i="3"/>
  <c r="BA436" i="3" s="1"/>
  <c r="X387" i="3"/>
  <c r="V158" i="1"/>
  <c r="AD158" i="1" s="1"/>
  <c r="BB398" i="3"/>
  <c r="BC398" i="3" s="1"/>
  <c r="V169" i="1"/>
  <c r="AD169" i="1" s="1"/>
  <c r="AG169" i="1" s="1"/>
  <c r="BB440" i="3"/>
  <c r="BC440" i="3" s="1"/>
  <c r="BD440" i="3" s="1"/>
  <c r="BE440" i="3" s="1"/>
  <c r="AX422" i="3"/>
  <c r="AY422" i="3" s="1"/>
  <c r="AX430" i="3"/>
  <c r="AY430" i="3" s="1"/>
  <c r="BB447" i="3"/>
  <c r="BC447" i="3" s="1"/>
  <c r="AX438" i="3"/>
  <c r="AY438" i="3" s="1"/>
  <c r="BB445" i="3"/>
  <c r="BC445" i="3" s="1"/>
  <c r="AX384" i="3"/>
  <c r="AY384" i="3" s="1"/>
  <c r="BD384" i="3" s="1"/>
  <c r="BE384" i="3" s="1"/>
  <c r="W155" i="1" s="1"/>
  <c r="T155" i="1"/>
  <c r="AB155" i="1" s="1"/>
  <c r="AV155" i="1" s="1"/>
  <c r="BB435" i="3"/>
  <c r="BC435" i="3" s="1"/>
  <c r="AX452" i="3"/>
  <c r="AY452" i="3" s="1"/>
  <c r="BB386" i="3"/>
  <c r="BC386" i="3" s="1"/>
  <c r="V157" i="1"/>
  <c r="AD157" i="1" s="1"/>
  <c r="AG157" i="1" s="1"/>
  <c r="AX443" i="3"/>
  <c r="AY443" i="3" s="1"/>
  <c r="AX404" i="3"/>
  <c r="AY404" i="3" s="1"/>
  <c r="T175" i="1"/>
  <c r="AB175" i="1" s="1"/>
  <c r="BB437" i="3"/>
  <c r="BC437" i="3" s="1"/>
  <c r="BB448" i="3"/>
  <c r="BC448" i="3" s="1"/>
  <c r="BB424" i="3"/>
  <c r="BC424" i="3" s="1"/>
  <c r="BB432" i="3"/>
  <c r="BC432" i="3" s="1"/>
  <c r="X307" i="3"/>
  <c r="V78" i="1"/>
  <c r="AD78" i="1" s="1"/>
  <c r="AX334" i="3"/>
  <c r="AY334" i="3" s="1"/>
  <c r="T105" i="1"/>
  <c r="AB105" i="1" s="1"/>
  <c r="AZ105" i="1" s="1"/>
  <c r="BB340" i="3"/>
  <c r="BC340" i="3" s="1"/>
  <c r="V111" i="1"/>
  <c r="AD111" i="1" s="1"/>
  <c r="BG111" i="1" s="1"/>
  <c r="AZ257" i="3"/>
  <c r="BA257" i="3" s="1"/>
  <c r="O28" i="1"/>
  <c r="AK28" i="1" s="1"/>
  <c r="AZ237" i="3"/>
  <c r="BA237" i="3" s="1"/>
  <c r="O8" i="1"/>
  <c r="AK8" i="1" s="1"/>
  <c r="AM8" i="1" s="1"/>
  <c r="X113" i="3"/>
  <c r="P110" i="1"/>
  <c r="AL110" i="1" s="1"/>
  <c r="AZ364" i="3"/>
  <c r="BA364" i="3" s="1"/>
  <c r="O135" i="1"/>
  <c r="AK135" i="1" s="1"/>
  <c r="BB342" i="3"/>
  <c r="BC342" i="3" s="1"/>
  <c r="P113" i="1"/>
  <c r="AL113" i="1" s="1"/>
  <c r="AZ412" i="3"/>
  <c r="BA412" i="3" s="1"/>
  <c r="U183" i="1"/>
  <c r="AC183" i="1" s="1"/>
  <c r="AE183" i="1" s="1"/>
  <c r="X213" i="3"/>
  <c r="V342" i="3"/>
  <c r="W342" i="3" s="1"/>
  <c r="V372" i="3"/>
  <c r="W372" i="3" s="1"/>
  <c r="AX234" i="3"/>
  <c r="AY234" i="3" s="1"/>
  <c r="V332" i="3"/>
  <c r="W332" i="3" s="1"/>
  <c r="V326" i="3"/>
  <c r="W326" i="3" s="1"/>
  <c r="V410" i="3"/>
  <c r="W410" i="3" s="1"/>
  <c r="X414" i="3"/>
  <c r="BB360" i="3"/>
  <c r="BC360" i="3" s="1"/>
  <c r="BD360" i="3" s="1"/>
  <c r="BE360" i="3" s="1"/>
  <c r="W131" i="1" s="1"/>
  <c r="V301" i="3"/>
  <c r="W301" i="3" s="1"/>
  <c r="V322" i="3"/>
  <c r="W322" i="3" s="1"/>
  <c r="V134" i="3"/>
  <c r="W134" i="3" s="1"/>
  <c r="V414" i="3"/>
  <c r="W414" i="3" s="1"/>
  <c r="BD325" i="3"/>
  <c r="BE325" i="3" s="1"/>
  <c r="W96" i="1" s="1"/>
  <c r="AZ331" i="3"/>
  <c r="BA331" i="3" s="1"/>
  <c r="BD366" i="3"/>
  <c r="BE366" i="3" s="1"/>
  <c r="W137" i="1" s="1"/>
  <c r="BB372" i="3"/>
  <c r="BC372" i="3" s="1"/>
  <c r="AX349" i="3"/>
  <c r="AY349" i="3" s="1"/>
  <c r="AX309" i="3"/>
  <c r="AY309" i="3" s="1"/>
  <c r="BB349" i="3"/>
  <c r="BC349" i="3" s="1"/>
  <c r="AX270" i="3"/>
  <c r="AY270" i="3" s="1"/>
  <c r="X8" i="3"/>
  <c r="AX273" i="3"/>
  <c r="AY273" i="3" s="1"/>
  <c r="BB387" i="3"/>
  <c r="BC387" i="3" s="1"/>
  <c r="BB356" i="3"/>
  <c r="BC356" i="3" s="1"/>
  <c r="AX321" i="3"/>
  <c r="AY321" i="3" s="1"/>
  <c r="V105" i="3"/>
  <c r="W105" i="3" s="1"/>
  <c r="BD261" i="3"/>
  <c r="BE261" i="3" s="1"/>
  <c r="W32" i="1" s="1"/>
  <c r="V307" i="3"/>
  <c r="W307" i="3" s="1"/>
  <c r="AZ342" i="3"/>
  <c r="BA342" i="3" s="1"/>
  <c r="X450" i="3"/>
  <c r="V412" i="3"/>
  <c r="W412" i="3" s="1"/>
  <c r="X440" i="3"/>
  <c r="BD333" i="3"/>
  <c r="BE333" i="3" s="1"/>
  <c r="W104" i="1" s="1"/>
  <c r="BD416" i="3"/>
  <c r="BE416" i="3" s="1"/>
  <c r="V309" i="3"/>
  <c r="W309" i="3" s="1"/>
  <c r="BD408" i="3"/>
  <c r="BE408" i="3" s="1"/>
  <c r="W179" i="1" s="1"/>
  <c r="V373" i="3"/>
  <c r="W373" i="3" s="1"/>
  <c r="V315" i="3"/>
  <c r="W315" i="3" s="1"/>
  <c r="AX274" i="3"/>
  <c r="AY274" i="3" s="1"/>
  <c r="AX359" i="3"/>
  <c r="AY359" i="3" s="1"/>
  <c r="BB436" i="3"/>
  <c r="BC436" i="3" s="1"/>
  <c r="V356" i="3"/>
  <c r="W356" i="3" s="1"/>
  <c r="AZ373" i="3"/>
  <c r="BA373" i="3" s="1"/>
  <c r="BB254" i="3"/>
  <c r="BC254" i="3" s="1"/>
  <c r="X260" i="3"/>
  <c r="X187" i="3"/>
  <c r="BB294" i="3"/>
  <c r="BC294" i="3" s="1"/>
  <c r="BD294" i="3" s="1"/>
  <c r="BE294" i="3" s="1"/>
  <c r="W65" i="1" s="1"/>
  <c r="AZ351" i="3"/>
  <c r="BA351" i="3" s="1"/>
  <c r="AX271" i="3"/>
  <c r="AY271" i="3" s="1"/>
  <c r="V351" i="3"/>
  <c r="W351" i="3" s="1"/>
  <c r="AX412" i="3"/>
  <c r="AY412" i="3" s="1"/>
  <c r="AX436" i="3"/>
  <c r="AY436" i="3" s="1"/>
  <c r="V434" i="3"/>
  <c r="W434" i="3" s="1"/>
  <c r="BB434" i="3"/>
  <c r="BC434" i="3" s="1"/>
  <c r="AX280" i="3"/>
  <c r="AY280" i="3" s="1"/>
  <c r="AX307" i="3"/>
  <c r="AY307" i="3" s="1"/>
  <c r="AX369" i="3"/>
  <c r="AY369" i="3" s="1"/>
  <c r="AX242" i="3"/>
  <c r="AY242" i="3" s="1"/>
  <c r="X374" i="3"/>
  <c r="BB315" i="3"/>
  <c r="BC315" i="3" s="1"/>
  <c r="X449" i="3"/>
  <c r="X445" i="3"/>
  <c r="X448" i="3"/>
  <c r="BB278" i="3"/>
  <c r="BC278" i="3" s="1"/>
  <c r="X373" i="3"/>
  <c r="AX355" i="3"/>
  <c r="AY355" i="3" s="1"/>
  <c r="BB270" i="3"/>
  <c r="BC270" i="3" s="1"/>
  <c r="AX310" i="3"/>
  <c r="AY310" i="3" s="1"/>
  <c r="X382" i="3"/>
  <c r="X398" i="3"/>
  <c r="X452" i="3"/>
  <c r="X386" i="3"/>
  <c r="BB339" i="3"/>
  <c r="BC339" i="3" s="1"/>
  <c r="V202" i="3"/>
  <c r="W202" i="3" s="1"/>
  <c r="AX387" i="3"/>
  <c r="AY387" i="3" s="1"/>
  <c r="X11" i="3"/>
  <c r="BB326" i="3"/>
  <c r="BC326" i="3" s="1"/>
  <c r="AX246" i="3"/>
  <c r="AY246" i="3" s="1"/>
  <c r="V100" i="3"/>
  <c r="W100" i="3" s="1"/>
  <c r="AX356" i="3"/>
  <c r="AY356" i="3" s="1"/>
  <c r="V11" i="3"/>
  <c r="W11" i="3" s="1"/>
  <c r="X340" i="3"/>
  <c r="AX268" i="3"/>
  <c r="AY268" i="3" s="1"/>
  <c r="AZ272" i="3"/>
  <c r="BA272" i="3" s="1"/>
  <c r="AX393" i="3"/>
  <c r="AY393" i="3" s="1"/>
  <c r="BB250" i="3"/>
  <c r="BC250" i="3" s="1"/>
  <c r="AX290" i="3"/>
  <c r="AY290" i="3" s="1"/>
  <c r="AX423" i="3"/>
  <c r="AY423" i="3" s="1"/>
  <c r="AX431" i="3"/>
  <c r="AY431" i="3" s="1"/>
  <c r="AX409" i="3"/>
  <c r="AY409" i="3" s="1"/>
  <c r="AX391" i="3"/>
  <c r="AY391" i="3" s="1"/>
  <c r="BD329" i="3"/>
  <c r="BE329" i="3" s="1"/>
  <c r="W100" i="1" s="1"/>
  <c r="BD341" i="3"/>
  <c r="BE341" i="3" s="1"/>
  <c r="W112" i="1" s="1"/>
  <c r="AX288" i="3"/>
  <c r="AY288" i="3" s="1"/>
  <c r="AX238" i="3"/>
  <c r="AY238" i="3" s="1"/>
  <c r="X451" i="3"/>
  <c r="AZ451" i="3"/>
  <c r="BA451" i="3" s="1"/>
  <c r="X453" i="3"/>
  <c r="BB453" i="3"/>
  <c r="BC453" i="3" s="1"/>
  <c r="X454" i="3"/>
  <c r="BB454" i="3"/>
  <c r="BC454" i="3" s="1"/>
  <c r="X446" i="3"/>
  <c r="BB446" i="3"/>
  <c r="BC446" i="3" s="1"/>
  <c r="X441" i="3"/>
  <c r="BB441" i="3"/>
  <c r="BC441" i="3" s="1"/>
  <c r="X444" i="3"/>
  <c r="BB444" i="3"/>
  <c r="BC444" i="3" s="1"/>
  <c r="X447" i="3"/>
  <c r="AZ447" i="3"/>
  <c r="BA447" i="3" s="1"/>
  <c r="X443" i="3"/>
  <c r="AZ443" i="3"/>
  <c r="BA443" i="3" s="1"/>
  <c r="X439" i="3"/>
  <c r="AZ439" i="3"/>
  <c r="BA439" i="3" s="1"/>
  <c r="BD439" i="3" s="1"/>
  <c r="BE439" i="3" s="1"/>
  <c r="X432" i="3"/>
  <c r="AZ432" i="3"/>
  <c r="BA432" i="3" s="1"/>
  <c r="X428" i="3"/>
  <c r="AZ428" i="3"/>
  <c r="BA428" i="3" s="1"/>
  <c r="X422" i="3"/>
  <c r="AZ422" i="3"/>
  <c r="BA422" i="3" s="1"/>
  <c r="AX425" i="3"/>
  <c r="AY425" i="3" s="1"/>
  <c r="X427" i="3"/>
  <c r="BB427" i="3"/>
  <c r="BC427" i="3" s="1"/>
  <c r="X433" i="3"/>
  <c r="AZ433" i="3"/>
  <c r="BA433" i="3" s="1"/>
  <c r="BD433" i="3" s="1"/>
  <c r="BE433" i="3" s="1"/>
  <c r="X430" i="3"/>
  <c r="AZ430" i="3"/>
  <c r="BA430" i="3" s="1"/>
  <c r="X421" i="3"/>
  <c r="BB421" i="3"/>
  <c r="BC421" i="3" s="1"/>
  <c r="X429" i="3"/>
  <c r="BB429" i="3"/>
  <c r="BC429" i="3" s="1"/>
  <c r="AX427" i="3"/>
  <c r="AY427" i="3" s="1"/>
  <c r="X425" i="3"/>
  <c r="BB425" i="3"/>
  <c r="BC425" i="3" s="1"/>
  <c r="X435" i="3"/>
  <c r="AZ435" i="3"/>
  <c r="BA435" i="3" s="1"/>
  <c r="AX421" i="3"/>
  <c r="AY421" i="3" s="1"/>
  <c r="AX429" i="3"/>
  <c r="AY429" i="3" s="1"/>
  <c r="X424" i="3"/>
  <c r="AZ424" i="3"/>
  <c r="BA424" i="3" s="1"/>
  <c r="X426" i="3"/>
  <c r="BB426" i="3"/>
  <c r="BC426" i="3" s="1"/>
  <c r="X423" i="3"/>
  <c r="BB423" i="3"/>
  <c r="BC423" i="3" s="1"/>
  <c r="X431" i="3"/>
  <c r="BB431" i="3"/>
  <c r="BC431" i="3" s="1"/>
  <c r="X420" i="3"/>
  <c r="BB420" i="3"/>
  <c r="BC420" i="3" s="1"/>
  <c r="X417" i="3"/>
  <c r="BB417" i="3"/>
  <c r="BC417" i="3" s="1"/>
  <c r="X418" i="3"/>
  <c r="AZ418" i="3"/>
  <c r="BA418" i="3" s="1"/>
  <c r="BD418" i="3" s="1"/>
  <c r="BE418" i="3" s="1"/>
  <c r="AX417" i="3"/>
  <c r="AY417" i="3" s="1"/>
  <c r="BB419" i="3"/>
  <c r="BC419" i="3" s="1"/>
  <c r="X189" i="3"/>
  <c r="BB415" i="3"/>
  <c r="BC415" i="3" s="1"/>
  <c r="AX413" i="3"/>
  <c r="AY413" i="3" s="1"/>
  <c r="X186" i="3"/>
  <c r="BB412" i="3"/>
  <c r="BC412" i="3" s="1"/>
  <c r="X185" i="3"/>
  <c r="BB411" i="3"/>
  <c r="BC411" i="3" s="1"/>
  <c r="AX407" i="3"/>
  <c r="AY407" i="3" s="1"/>
  <c r="AX405" i="3"/>
  <c r="AY405" i="3" s="1"/>
  <c r="X406" i="3"/>
  <c r="BB406" i="3"/>
  <c r="BC406" i="3" s="1"/>
  <c r="BD406" i="3" s="1"/>
  <c r="BE406" i="3" s="1"/>
  <c r="W177" i="1" s="1"/>
  <c r="BB407" i="3"/>
  <c r="BC407" i="3" s="1"/>
  <c r="AX403" i="3"/>
  <c r="AY403" i="3" s="1"/>
  <c r="X404" i="3"/>
  <c r="BB404" i="3"/>
  <c r="BC404" i="3" s="1"/>
  <c r="BB409" i="3"/>
  <c r="BC409" i="3" s="1"/>
  <c r="X401" i="3"/>
  <c r="BB401" i="3"/>
  <c r="BC401" i="3" s="1"/>
  <c r="X399" i="3"/>
  <c r="BB399" i="3"/>
  <c r="BC399" i="3" s="1"/>
  <c r="X405" i="3"/>
  <c r="BB405" i="3"/>
  <c r="BC405" i="3" s="1"/>
  <c r="X403" i="3"/>
  <c r="BB403" i="3"/>
  <c r="BC403" i="3" s="1"/>
  <c r="AX401" i="3"/>
  <c r="AY401" i="3" s="1"/>
  <c r="X402" i="3"/>
  <c r="BB402" i="3"/>
  <c r="BC402" i="3" s="1"/>
  <c r="BD402" i="3" s="1"/>
  <c r="BE402" i="3" s="1"/>
  <c r="W173" i="1" s="1"/>
  <c r="AX399" i="3"/>
  <c r="AY399" i="3" s="1"/>
  <c r="X392" i="3"/>
  <c r="BB392" i="3"/>
  <c r="BC392" i="3" s="1"/>
  <c r="X391" i="3"/>
  <c r="BB391" i="3"/>
  <c r="BC391" i="3" s="1"/>
  <c r="X396" i="3"/>
  <c r="BB396" i="3"/>
  <c r="BC396" i="3" s="1"/>
  <c r="BB389" i="3"/>
  <c r="BC389" i="3" s="1"/>
  <c r="AX395" i="3"/>
  <c r="AY395" i="3" s="1"/>
  <c r="X390" i="3"/>
  <c r="BB390" i="3"/>
  <c r="BC390" i="3" s="1"/>
  <c r="X389" i="3"/>
  <c r="AZ389" i="3"/>
  <c r="BA389" i="3" s="1"/>
  <c r="AX389" i="3"/>
  <c r="AY389" i="3" s="1"/>
  <c r="X393" i="3"/>
  <c r="BB393" i="3"/>
  <c r="BC393" i="3" s="1"/>
  <c r="X395" i="3"/>
  <c r="BB395" i="3"/>
  <c r="BC395" i="3" s="1"/>
  <c r="X394" i="3"/>
  <c r="BB394" i="3"/>
  <c r="BC394" i="3" s="1"/>
  <c r="BB388" i="3"/>
  <c r="BC388" i="3" s="1"/>
  <c r="AZ386" i="3"/>
  <c r="BA386" i="3" s="1"/>
  <c r="AX385" i="3"/>
  <c r="AY385" i="3" s="1"/>
  <c r="X159" i="3"/>
  <c r="X157" i="3"/>
  <c r="BB383" i="3"/>
  <c r="BC383" i="3" s="1"/>
  <c r="AZ382" i="3"/>
  <c r="BA382" i="3" s="1"/>
  <c r="X155" i="3"/>
  <c r="BB381" i="3"/>
  <c r="BC381" i="3" s="1"/>
  <c r="BB380" i="3"/>
  <c r="BC380" i="3" s="1"/>
  <c r="X153" i="3"/>
  <c r="BB379" i="3"/>
  <c r="BC379" i="3" s="1"/>
  <c r="BD379" i="3" s="1"/>
  <c r="BE379" i="3" s="1"/>
  <c r="W150" i="1" s="1"/>
  <c r="BB378" i="3"/>
  <c r="BC378" i="3" s="1"/>
  <c r="X151" i="3"/>
  <c r="BB377" i="3"/>
  <c r="BC377" i="3" s="1"/>
  <c r="BB376" i="3"/>
  <c r="BC376" i="3" s="1"/>
  <c r="X149" i="3"/>
  <c r="BB375" i="3"/>
  <c r="BC375" i="3" s="1"/>
  <c r="BD375" i="3" s="1"/>
  <c r="BE375" i="3" s="1"/>
  <c r="W146" i="1" s="1"/>
  <c r="X147" i="3"/>
  <c r="BB373" i="3"/>
  <c r="BC373" i="3" s="1"/>
  <c r="X143" i="3"/>
  <c r="BB369" i="3"/>
  <c r="BC369" i="3" s="1"/>
  <c r="AX367" i="3"/>
  <c r="AY367" i="3" s="1"/>
  <c r="X141" i="3"/>
  <c r="BB367" i="3"/>
  <c r="BC367" i="3" s="1"/>
  <c r="AX365" i="3"/>
  <c r="AY365" i="3" s="1"/>
  <c r="X139" i="3"/>
  <c r="BB365" i="3"/>
  <c r="BC365" i="3" s="1"/>
  <c r="X137" i="3"/>
  <c r="BB363" i="3"/>
  <c r="BC363" i="3" s="1"/>
  <c r="BD363" i="3" s="1"/>
  <c r="BE363" i="3" s="1"/>
  <c r="W134" i="1" s="1"/>
  <c r="AX371" i="3"/>
  <c r="AY371" i="3" s="1"/>
  <c r="X145" i="3"/>
  <c r="BB371" i="3"/>
  <c r="BC371" i="3" s="1"/>
  <c r="BD362" i="3"/>
  <c r="BE362" i="3" s="1"/>
  <c r="W133" i="1" s="1"/>
  <c r="BB361" i="3"/>
  <c r="BC361" i="3" s="1"/>
  <c r="AX361" i="3"/>
  <c r="AY361" i="3" s="1"/>
  <c r="X135" i="3"/>
  <c r="AZ361" i="3"/>
  <c r="BA361" i="3" s="1"/>
  <c r="X133" i="3"/>
  <c r="BB359" i="3"/>
  <c r="BC359" i="3" s="1"/>
  <c r="AZ357" i="3"/>
  <c r="BA357" i="3" s="1"/>
  <c r="BB355" i="3"/>
  <c r="BC355" i="3" s="1"/>
  <c r="X129" i="3"/>
  <c r="AZ355" i="3"/>
  <c r="BA355" i="3" s="1"/>
  <c r="X120" i="3"/>
  <c r="AZ346" i="3"/>
  <c r="BA346" i="3" s="1"/>
  <c r="BB345" i="3"/>
  <c r="BC345" i="3" s="1"/>
  <c r="BB343" i="3"/>
  <c r="BC343" i="3" s="1"/>
  <c r="V340" i="3"/>
  <c r="W340" i="3" s="1"/>
  <c r="BD330" i="3"/>
  <c r="BE330" i="3" s="1"/>
  <c r="W101" i="1" s="1"/>
  <c r="X98" i="3"/>
  <c r="AZ324" i="3"/>
  <c r="BA324" i="3" s="1"/>
  <c r="X93" i="3"/>
  <c r="BB319" i="3"/>
  <c r="BC319" i="3" s="1"/>
  <c r="BD319" i="3" s="1"/>
  <c r="BE319" i="3" s="1"/>
  <c r="W90" i="1" s="1"/>
  <c r="BD317" i="3"/>
  <c r="BE317" i="3" s="1"/>
  <c r="W88" i="1" s="1"/>
  <c r="BD316" i="3"/>
  <c r="BE316" i="3" s="1"/>
  <c r="W87" i="1" s="1"/>
  <c r="X309" i="3"/>
  <c r="BB309" i="3"/>
  <c r="BC309" i="3" s="1"/>
  <c r="X79" i="3"/>
  <c r="AZ305" i="3"/>
  <c r="BA305" i="3" s="1"/>
  <c r="X76" i="3"/>
  <c r="BB302" i="3"/>
  <c r="BC302" i="3" s="1"/>
  <c r="BD299" i="3"/>
  <c r="BE299" i="3" s="1"/>
  <c r="W70" i="1" s="1"/>
  <c r="AX298" i="3"/>
  <c r="AY298" i="3" s="1"/>
  <c r="X72" i="3"/>
  <c r="BB298" i="3"/>
  <c r="BC298" i="3" s="1"/>
  <c r="X70" i="3"/>
  <c r="AZ296" i="3"/>
  <c r="BA296" i="3" s="1"/>
  <c r="X67" i="3"/>
  <c r="AX292" i="3"/>
  <c r="AY292" i="3" s="1"/>
  <c r="X66" i="3"/>
  <c r="BB292" i="3"/>
  <c r="BC292" i="3" s="1"/>
  <c r="X65" i="3"/>
  <c r="BB291" i="3"/>
  <c r="BC291" i="3" s="1"/>
  <c r="BB290" i="3"/>
  <c r="BC290" i="3" s="1"/>
  <c r="X63" i="3"/>
  <c r="BB289" i="3"/>
  <c r="BC289" i="3" s="1"/>
  <c r="BB288" i="3"/>
  <c r="BC288" i="3" s="1"/>
  <c r="X61" i="3"/>
  <c r="BB287" i="3"/>
  <c r="BC287" i="3" s="1"/>
  <c r="X60" i="3"/>
  <c r="BB286" i="3"/>
  <c r="BC286" i="3" s="1"/>
  <c r="X59" i="3"/>
  <c r="BB285" i="3"/>
  <c r="BC285" i="3" s="1"/>
  <c r="BD285" i="3" s="1"/>
  <c r="BE285" i="3" s="1"/>
  <c r="W56" i="1" s="1"/>
  <c r="X284" i="3"/>
  <c r="AX284" i="3"/>
  <c r="AY284" i="3" s="1"/>
  <c r="AZ284" i="3"/>
  <c r="BA284" i="3" s="1"/>
  <c r="X58" i="3"/>
  <c r="BB284" i="3"/>
  <c r="BC284" i="3" s="1"/>
  <c r="X57" i="3"/>
  <c r="AX282" i="3"/>
  <c r="AY282" i="3" s="1"/>
  <c r="X56" i="3"/>
  <c r="BB282" i="3"/>
  <c r="BC282" i="3" s="1"/>
  <c r="X55" i="3"/>
  <c r="BB281" i="3"/>
  <c r="BC281" i="3" s="1"/>
  <c r="X54" i="3"/>
  <c r="BB280" i="3"/>
  <c r="BC280" i="3" s="1"/>
  <c r="AZ278" i="3"/>
  <c r="BA278" i="3" s="1"/>
  <c r="AX278" i="3"/>
  <c r="AY278" i="3" s="1"/>
  <c r="AX276" i="3"/>
  <c r="AY276" i="3" s="1"/>
  <c r="BB276" i="3"/>
  <c r="BC276" i="3" s="1"/>
  <c r="X276" i="3"/>
  <c r="AZ276" i="3"/>
  <c r="BA276" i="3" s="1"/>
  <c r="X50" i="3"/>
  <c r="AX272" i="3"/>
  <c r="AY272" i="3" s="1"/>
  <c r="BB272" i="3"/>
  <c r="BC272" i="3" s="1"/>
  <c r="BB268" i="3"/>
  <c r="BC268" i="3" s="1"/>
  <c r="AX266" i="3"/>
  <c r="AY266" i="3" s="1"/>
  <c r="BB266" i="3"/>
  <c r="BC266" i="3" s="1"/>
  <c r="AX264" i="3"/>
  <c r="AY264" i="3" s="1"/>
  <c r="AZ264" i="3"/>
  <c r="BA264" i="3" s="1"/>
  <c r="BB264" i="3"/>
  <c r="BC264" i="3" s="1"/>
  <c r="AZ262" i="3"/>
  <c r="BA262" i="3" s="1"/>
  <c r="AX262" i="3"/>
  <c r="AY262" i="3" s="1"/>
  <c r="AZ260" i="3"/>
  <c r="BA260" i="3" s="1"/>
  <c r="X34" i="3"/>
  <c r="BB260" i="3"/>
  <c r="BC260" i="3" s="1"/>
  <c r="BD259" i="3"/>
  <c r="BE259" i="3" s="1"/>
  <c r="W30" i="1" s="1"/>
  <c r="BB258" i="3"/>
  <c r="BC258" i="3" s="1"/>
  <c r="AX258" i="3"/>
  <c r="AY258" i="3" s="1"/>
  <c r="X32" i="3"/>
  <c r="AZ258" i="3"/>
  <c r="BA258" i="3" s="1"/>
  <c r="AX256" i="3"/>
  <c r="AY256" i="3" s="1"/>
  <c r="X256" i="3"/>
  <c r="AZ256" i="3"/>
  <c r="BA256" i="3" s="1"/>
  <c r="X30" i="3"/>
  <c r="BB256" i="3"/>
  <c r="BC256" i="3" s="1"/>
  <c r="AX254" i="3"/>
  <c r="AY254" i="3" s="1"/>
  <c r="BB252" i="3"/>
  <c r="BC252" i="3" s="1"/>
  <c r="AX252" i="3"/>
  <c r="AY252" i="3" s="1"/>
  <c r="BD251" i="3"/>
  <c r="BE251" i="3" s="1"/>
  <c r="W22" i="1" s="1"/>
  <c r="BB244" i="3"/>
  <c r="BC244" i="3" s="1"/>
  <c r="AX244" i="3"/>
  <c r="AY244" i="3" s="1"/>
  <c r="AZ246" i="3"/>
  <c r="BA246" i="3" s="1"/>
  <c r="X20" i="3"/>
  <c r="BB246" i="3"/>
  <c r="BC246" i="3" s="1"/>
  <c r="AX250" i="3"/>
  <c r="AY250" i="3" s="1"/>
  <c r="AX248" i="3"/>
  <c r="AY248" i="3" s="1"/>
  <c r="X22" i="3"/>
  <c r="BB248" i="3"/>
  <c r="BC248" i="3" s="1"/>
  <c r="BD233" i="3"/>
  <c r="BE233" i="3" s="1"/>
  <c r="W4" i="1" s="1"/>
  <c r="BD235" i="3"/>
  <c r="BE235" i="3" s="1"/>
  <c r="W6" i="1" s="1"/>
  <c r="X14" i="3"/>
  <c r="BB240" i="3"/>
  <c r="BC240" i="3" s="1"/>
  <c r="BB238" i="3"/>
  <c r="BC238" i="3" s="1"/>
  <c r="X12" i="3"/>
  <c r="AX236" i="3"/>
  <c r="AY236" i="3" s="1"/>
  <c r="X10" i="3"/>
  <c r="BB236" i="3"/>
  <c r="BC236" i="3" s="1"/>
  <c r="X5" i="3"/>
  <c r="BB231" i="3"/>
  <c r="BC231" i="3" s="1"/>
  <c r="X6" i="3"/>
  <c r="X16" i="3"/>
  <c r="X127" i="3"/>
  <c r="X361" i="3"/>
  <c r="V418" i="3"/>
  <c r="W418" i="3" s="1"/>
  <c r="X124" i="3"/>
  <c r="X64" i="3"/>
  <c r="X240" i="3"/>
  <c r="X69" i="3"/>
  <c r="X272" i="3"/>
  <c r="X121" i="3"/>
  <c r="X24" i="3"/>
  <c r="X52" i="3"/>
  <c r="X128" i="3"/>
  <c r="X31" i="3"/>
  <c r="V31" i="3"/>
  <c r="W31" i="3" s="1"/>
  <c r="X53" i="3"/>
  <c r="X167" i="3"/>
  <c r="X73" i="3"/>
  <c r="V421" i="3"/>
  <c r="W421" i="3" s="1"/>
  <c r="V429" i="3"/>
  <c r="W429" i="3" s="1"/>
  <c r="V453" i="3"/>
  <c r="W453" i="3" s="1"/>
  <c r="V393" i="3"/>
  <c r="W393" i="3" s="1"/>
  <c r="V395" i="3"/>
  <c r="W395" i="3" s="1"/>
  <c r="X436" i="3"/>
  <c r="V413" i="3"/>
  <c r="W413" i="3" s="1"/>
  <c r="V451" i="3"/>
  <c r="W451" i="3" s="1"/>
  <c r="V388" i="3"/>
  <c r="W388" i="3" s="1"/>
  <c r="V402" i="3"/>
  <c r="W402" i="3" s="1"/>
  <c r="V407" i="3"/>
  <c r="W407" i="3" s="1"/>
  <c r="X411" i="3"/>
  <c r="V440" i="3"/>
  <c r="W440" i="3" s="1"/>
  <c r="V427" i="3"/>
  <c r="W427" i="3" s="1"/>
  <c r="V383" i="3"/>
  <c r="W383" i="3" s="1"/>
  <c r="V386" i="3"/>
  <c r="W386" i="3" s="1"/>
  <c r="V437" i="3"/>
  <c r="W437" i="3" s="1"/>
  <c r="V448" i="3"/>
  <c r="W448" i="3" s="1"/>
  <c r="V401" i="3"/>
  <c r="W401" i="3" s="1"/>
  <c r="V385" i="3"/>
  <c r="W385" i="3" s="1"/>
  <c r="V411" i="3"/>
  <c r="W411" i="3" s="1"/>
  <c r="V426" i="3"/>
  <c r="W426" i="3" s="1"/>
  <c r="V445" i="3"/>
  <c r="W445" i="3" s="1"/>
  <c r="V399" i="3"/>
  <c r="W399" i="3" s="1"/>
  <c r="V390" i="3"/>
  <c r="W390" i="3" s="1"/>
  <c r="V396" i="3"/>
  <c r="W396" i="3" s="1"/>
  <c r="V400" i="3"/>
  <c r="W400" i="3" s="1"/>
  <c r="V409" i="3"/>
  <c r="W409" i="3" s="1"/>
  <c r="V441" i="3"/>
  <c r="W441" i="3" s="1"/>
  <c r="V389" i="3"/>
  <c r="W389" i="3" s="1"/>
  <c r="V433" i="3"/>
  <c r="W433" i="3" s="1"/>
  <c r="V424" i="3"/>
  <c r="W424" i="3" s="1"/>
  <c r="V432" i="3"/>
  <c r="W432" i="3" s="1"/>
  <c r="V446" i="3"/>
  <c r="W446" i="3" s="1"/>
  <c r="V420" i="3"/>
  <c r="W420" i="3" s="1"/>
  <c r="V425" i="3"/>
  <c r="W425" i="3" s="1"/>
  <c r="V392" i="3"/>
  <c r="W392" i="3" s="1"/>
  <c r="V391" i="3"/>
  <c r="W391" i="3" s="1"/>
  <c r="V436" i="3"/>
  <c r="W436" i="3" s="1"/>
  <c r="V444" i="3"/>
  <c r="W444" i="3" s="1"/>
  <c r="V387" i="3"/>
  <c r="W387" i="3" s="1"/>
  <c r="V398" i="3"/>
  <c r="W398" i="3" s="1"/>
  <c r="V406" i="3"/>
  <c r="W406" i="3" s="1"/>
  <c r="V417" i="3"/>
  <c r="W417" i="3" s="1"/>
  <c r="V449" i="3"/>
  <c r="W449" i="3" s="1"/>
  <c r="V447" i="3"/>
  <c r="W447" i="3" s="1"/>
  <c r="V438" i="3"/>
  <c r="W438" i="3" s="1"/>
  <c r="V423" i="3"/>
  <c r="W423" i="3" s="1"/>
  <c r="V431" i="3"/>
  <c r="W431" i="3" s="1"/>
  <c r="V384" i="3"/>
  <c r="W384" i="3" s="1"/>
  <c r="V450" i="3"/>
  <c r="W450" i="3" s="1"/>
  <c r="V394" i="3"/>
  <c r="W394" i="3" s="1"/>
  <c r="V439" i="3"/>
  <c r="W439" i="3" s="1"/>
  <c r="V415" i="3"/>
  <c r="W415" i="3" s="1"/>
  <c r="V405" i="3"/>
  <c r="W405" i="3" s="1"/>
  <c r="V442" i="3"/>
  <c r="W442" i="3" s="1"/>
  <c r="X407" i="3"/>
  <c r="V422" i="3"/>
  <c r="W422" i="3" s="1"/>
  <c r="V430" i="3"/>
  <c r="W430" i="3" s="1"/>
  <c r="V454" i="3"/>
  <c r="W454" i="3" s="1"/>
  <c r="V403" i="3"/>
  <c r="W403" i="3" s="1"/>
  <c r="V435" i="3"/>
  <c r="W435" i="3" s="1"/>
  <c r="V452" i="3"/>
  <c r="W452" i="3" s="1"/>
  <c r="V443" i="3"/>
  <c r="W443" i="3" s="1"/>
  <c r="V404" i="3"/>
  <c r="W404" i="3" s="1"/>
  <c r="V428" i="3"/>
  <c r="W428" i="3" s="1"/>
  <c r="X83" i="3"/>
  <c r="X126" i="3"/>
  <c r="X44" i="3"/>
  <c r="X264" i="3"/>
  <c r="X74" i="3"/>
  <c r="X89" i="3"/>
  <c r="X46" i="3"/>
  <c r="V98" i="3"/>
  <c r="W98" i="3" s="1"/>
  <c r="X48" i="3"/>
  <c r="X37" i="3"/>
  <c r="X77" i="3"/>
  <c r="X75" i="3"/>
  <c r="X92" i="3"/>
  <c r="X40" i="3"/>
  <c r="X97" i="3"/>
  <c r="V186" i="3"/>
  <c r="W186" i="3" s="1"/>
  <c r="X28" i="3"/>
  <c r="X82" i="3"/>
  <c r="V162" i="3"/>
  <c r="W162" i="3" s="1"/>
  <c r="X162" i="3"/>
  <c r="V49" i="3"/>
  <c r="W49" i="3" s="1"/>
  <c r="V298" i="3"/>
  <c r="W298" i="3" s="1"/>
  <c r="V51" i="3"/>
  <c r="W51" i="3" s="1"/>
  <c r="V147" i="3"/>
  <c r="W147" i="3" s="1"/>
  <c r="V197" i="3"/>
  <c r="W197" i="3" s="1"/>
  <c r="V55" i="3"/>
  <c r="W55" i="3" s="1"/>
  <c r="V75" i="3"/>
  <c r="W75" i="3" s="1"/>
  <c r="V199" i="3"/>
  <c r="W199" i="3" s="1"/>
  <c r="V43" i="3"/>
  <c r="W43" i="3" s="1"/>
  <c r="V81" i="3"/>
  <c r="W81" i="3" s="1"/>
  <c r="V292" i="3"/>
  <c r="W292" i="3" s="1"/>
  <c r="V238" i="3"/>
  <c r="W238" i="3" s="1"/>
  <c r="V270" i="3"/>
  <c r="W270" i="3" s="1"/>
  <c r="V149" i="3"/>
  <c r="W149" i="3" s="1"/>
  <c r="V42" i="3"/>
  <c r="W42" i="3" s="1"/>
  <c r="V143" i="3"/>
  <c r="W143" i="3" s="1"/>
  <c r="V175" i="3"/>
  <c r="W175" i="3" s="1"/>
  <c r="V290" i="3"/>
  <c r="W290" i="3" s="1"/>
  <c r="V47" i="3"/>
  <c r="W47" i="3" s="1"/>
  <c r="V248" i="3"/>
  <c r="W248" i="3" s="1"/>
  <c r="V41" i="3"/>
  <c r="W41" i="3" s="1"/>
  <c r="V284" i="3"/>
  <c r="W284" i="3" s="1"/>
  <c r="V22" i="3"/>
  <c r="W22" i="3" s="1"/>
  <c r="V34" i="3"/>
  <c r="W34" i="3" s="1"/>
  <c r="V163" i="3"/>
  <c r="W163" i="3" s="1"/>
  <c r="V23" i="3"/>
  <c r="W23" i="3" s="1"/>
  <c r="V183" i="3"/>
  <c r="W183" i="3" s="1"/>
  <c r="V185" i="3"/>
  <c r="W185" i="3" s="1"/>
  <c r="V80" i="3"/>
  <c r="W80" i="3" s="1"/>
  <c r="V90" i="3"/>
  <c r="W90" i="3" s="1"/>
  <c r="V122" i="3"/>
  <c r="W122" i="3" s="1"/>
  <c r="V173" i="3"/>
  <c r="W173" i="3" s="1"/>
  <c r="V171" i="3"/>
  <c r="W171" i="3" s="1"/>
  <c r="V294" i="3"/>
  <c r="W294" i="3" s="1"/>
  <c r="V355" i="3"/>
  <c r="W355" i="3" s="1"/>
  <c r="V32" i="3"/>
  <c r="W32" i="3" s="1"/>
  <c r="V53" i="3"/>
  <c r="W53" i="3" s="1"/>
  <c r="V94" i="3"/>
  <c r="W94" i="3" s="1"/>
  <c r="V78" i="3"/>
  <c r="W78" i="3" s="1"/>
  <c r="V244" i="3"/>
  <c r="W244" i="3" s="1"/>
  <c r="V276" i="3"/>
  <c r="W276" i="3" s="1"/>
  <c r="V262" i="3"/>
  <c r="W262" i="3" s="1"/>
  <c r="V12" i="3"/>
  <c r="W12" i="3" s="1"/>
  <c r="V45" i="3"/>
  <c r="W45" i="3" s="1"/>
  <c r="V137" i="3"/>
  <c r="W137" i="3" s="1"/>
  <c r="V139" i="3"/>
  <c r="W139" i="3" s="1"/>
  <c r="V6" i="3"/>
  <c r="W6" i="3" s="1"/>
  <c r="V371" i="3"/>
  <c r="W371" i="3" s="1"/>
  <c r="V18" i="3"/>
  <c r="W18" i="3" s="1"/>
  <c r="V88" i="3"/>
  <c r="W88" i="3" s="1"/>
  <c r="V57" i="3"/>
  <c r="W57" i="3" s="1"/>
  <c r="V256" i="3"/>
  <c r="W256" i="3" s="1"/>
  <c r="V27" i="3"/>
  <c r="W27" i="3" s="1"/>
  <c r="V44" i="3"/>
  <c r="W44" i="3" s="1"/>
  <c r="V151" i="3"/>
  <c r="W151" i="3" s="1"/>
  <c r="V250" i="3"/>
  <c r="W250" i="3" s="1"/>
  <c r="V93" i="3"/>
  <c r="W93" i="3" s="1"/>
  <c r="V71" i="3"/>
  <c r="W71" i="3" s="1"/>
  <c r="V58" i="3"/>
  <c r="W58" i="3" s="1"/>
  <c r="V380" i="3"/>
  <c r="W380" i="3" s="1"/>
  <c r="V48" i="3"/>
  <c r="W48" i="3" s="1"/>
  <c r="V252" i="3"/>
  <c r="W252" i="3" s="1"/>
  <c r="V37" i="3"/>
  <c r="W37" i="3" s="1"/>
  <c r="V133" i="3"/>
  <c r="W133" i="3" s="1"/>
  <c r="V14" i="3"/>
  <c r="W14" i="3" s="1"/>
  <c r="V65" i="3"/>
  <c r="W65" i="3" s="1"/>
  <c r="V280" i="3"/>
  <c r="W280" i="3" s="1"/>
  <c r="V201" i="3"/>
  <c r="W201" i="3" s="1"/>
  <c r="V161" i="3"/>
  <c r="W161" i="3" s="1"/>
  <c r="V50" i="3"/>
  <c r="W50" i="3" s="1"/>
  <c r="V62" i="3"/>
  <c r="W62" i="3" s="1"/>
  <c r="V242" i="3"/>
  <c r="W242" i="3" s="1"/>
  <c r="V274" i="3"/>
  <c r="W274" i="3" s="1"/>
  <c r="V24" i="3"/>
  <c r="W24" i="3" s="1"/>
  <c r="V92" i="3"/>
  <c r="W92" i="3" s="1"/>
  <c r="V26" i="3"/>
  <c r="W26" i="3" s="1"/>
  <c r="V52" i="3"/>
  <c r="W52" i="3" s="1"/>
  <c r="V82" i="3"/>
  <c r="W82" i="3" s="1"/>
  <c r="V165" i="3"/>
  <c r="W165" i="3" s="1"/>
  <c r="V378" i="3"/>
  <c r="W378" i="3" s="1"/>
  <c r="V89" i="3"/>
  <c r="W89" i="3" s="1"/>
  <c r="V145" i="3"/>
  <c r="W145" i="3" s="1"/>
  <c r="V195" i="3"/>
  <c r="W195" i="3" s="1"/>
  <c r="V286" i="3"/>
  <c r="W286" i="3" s="1"/>
  <c r="V128" i="3"/>
  <c r="W128" i="3" s="1"/>
  <c r="V83" i="3"/>
  <c r="W83" i="3" s="1"/>
  <c r="V126" i="3"/>
  <c r="W126" i="3" s="1"/>
  <c r="V193" i="3"/>
  <c r="W193" i="3" s="1"/>
  <c r="V76" i="3"/>
  <c r="W76" i="3" s="1"/>
  <c r="V181" i="3"/>
  <c r="W181" i="3" s="1"/>
  <c r="V288" i="3"/>
  <c r="W288" i="3" s="1"/>
  <c r="V79" i="3"/>
  <c r="W79" i="3" s="1"/>
  <c r="V120" i="3"/>
  <c r="W120" i="3" s="1"/>
  <c r="X87" i="3"/>
  <c r="V127" i="3"/>
  <c r="W127" i="3" s="1"/>
  <c r="V205" i="3"/>
  <c r="W205" i="3" s="1"/>
  <c r="V177" i="3"/>
  <c r="W177" i="3" s="1"/>
  <c r="V56" i="3"/>
  <c r="W56" i="3" s="1"/>
  <c r="V61" i="3"/>
  <c r="W61" i="3" s="1"/>
  <c r="V254" i="3"/>
  <c r="W254" i="3" s="1"/>
  <c r="V343" i="3"/>
  <c r="W343" i="3" s="1"/>
  <c r="X84" i="3"/>
  <c r="V189" i="3"/>
  <c r="W189" i="3" s="1"/>
  <c r="V141" i="3"/>
  <c r="W141" i="3" s="1"/>
  <c r="X85" i="3"/>
  <c r="X91" i="3"/>
  <c r="V264" i="3"/>
  <c r="W264" i="3" s="1"/>
  <c r="V8" i="3"/>
  <c r="W8" i="3" s="1"/>
  <c r="V30" i="3"/>
  <c r="W30" i="3" s="1"/>
  <c r="X38" i="3"/>
  <c r="V155" i="3"/>
  <c r="W155" i="3" s="1"/>
  <c r="V16" i="3"/>
  <c r="W16" i="3" s="1"/>
  <c r="V74" i="3"/>
  <c r="W74" i="3" s="1"/>
  <c r="V124" i="3"/>
  <c r="W124" i="3" s="1"/>
  <c r="V67" i="3"/>
  <c r="W67" i="3" s="1"/>
  <c r="V121" i="3"/>
  <c r="W121" i="3" s="1"/>
  <c r="X86" i="3"/>
  <c r="V179" i="3"/>
  <c r="W179" i="3" s="1"/>
  <c r="X36" i="3"/>
  <c r="V191" i="3"/>
  <c r="W191" i="3" s="1"/>
  <c r="V169" i="3"/>
  <c r="W169" i="3" s="1"/>
  <c r="V374" i="3"/>
  <c r="W374" i="3" s="1"/>
  <c r="X125" i="3"/>
  <c r="V66" i="3"/>
  <c r="W66" i="3" s="1"/>
  <c r="X119" i="3"/>
  <c r="V159" i="3"/>
  <c r="W159" i="3" s="1"/>
  <c r="V187" i="3"/>
  <c r="W187" i="3" s="1"/>
  <c r="V40" i="3"/>
  <c r="W40" i="3" s="1"/>
  <c r="X96" i="3"/>
  <c r="V64" i="3"/>
  <c r="W64" i="3" s="1"/>
  <c r="V69" i="3"/>
  <c r="W69" i="3" s="1"/>
  <c r="V129" i="3"/>
  <c r="W129" i="3" s="1"/>
  <c r="V260" i="3"/>
  <c r="W260" i="3" s="1"/>
  <c r="V246" i="3"/>
  <c r="W246" i="3" s="1"/>
  <c r="V278" i="3"/>
  <c r="W278" i="3" s="1"/>
  <c r="V10" i="3"/>
  <c r="W10" i="3" s="1"/>
  <c r="V376" i="3"/>
  <c r="W376" i="3" s="1"/>
  <c r="V77" i="3"/>
  <c r="W77" i="3" s="1"/>
  <c r="X130" i="3"/>
  <c r="V240" i="3"/>
  <c r="W240" i="3" s="1"/>
  <c r="V272" i="3"/>
  <c r="W272" i="3" s="1"/>
  <c r="V46" i="3"/>
  <c r="W46" i="3" s="1"/>
  <c r="V73" i="3"/>
  <c r="W73" i="3" s="1"/>
  <c r="X95" i="3"/>
  <c r="V203" i="3"/>
  <c r="W203" i="3" s="1"/>
  <c r="V363" i="3"/>
  <c r="W363" i="3" s="1"/>
  <c r="X39" i="3"/>
  <c r="V97" i="3"/>
  <c r="W97" i="3" s="1"/>
  <c r="V123" i="3"/>
  <c r="W123" i="3" s="1"/>
  <c r="V28" i="3"/>
  <c r="W28" i="3" s="1"/>
  <c r="X49" i="3"/>
  <c r="V59" i="3"/>
  <c r="W59" i="3" s="1"/>
  <c r="V54" i="3"/>
  <c r="W54" i="3" s="1"/>
  <c r="X123" i="3"/>
  <c r="X51" i="3"/>
  <c r="V266" i="3"/>
  <c r="W266" i="3" s="1"/>
  <c r="X71" i="3"/>
  <c r="V87" i="3"/>
  <c r="W87" i="3" s="1"/>
  <c r="V153" i="3"/>
  <c r="W153" i="3" s="1"/>
  <c r="X43" i="3"/>
  <c r="X81" i="3"/>
  <c r="V236" i="3"/>
  <c r="W236" i="3" s="1"/>
  <c r="V268" i="3"/>
  <c r="W268" i="3" s="1"/>
  <c r="V367" i="3"/>
  <c r="W367" i="3" s="1"/>
  <c r="X42" i="3"/>
  <c r="V84" i="3"/>
  <c r="W84" i="3" s="1"/>
  <c r="X47" i="3"/>
  <c r="V68" i="3"/>
  <c r="W68" i="3" s="1"/>
  <c r="V85" i="3"/>
  <c r="W85" i="3" s="1"/>
  <c r="V91" i="3"/>
  <c r="W91" i="3" s="1"/>
  <c r="V382" i="3"/>
  <c r="W382" i="3" s="1"/>
  <c r="X41" i="3"/>
  <c r="V38" i="3"/>
  <c r="W38" i="3" s="1"/>
  <c r="V70" i="3"/>
  <c r="W70" i="3" s="1"/>
  <c r="V361" i="3"/>
  <c r="W361" i="3" s="1"/>
  <c r="V369" i="3"/>
  <c r="W369" i="3" s="1"/>
  <c r="V86" i="3"/>
  <c r="W86" i="3" s="1"/>
  <c r="V282" i="3"/>
  <c r="W282" i="3" s="1"/>
  <c r="X23" i="3"/>
  <c r="V36" i="3"/>
  <c r="W36" i="3" s="1"/>
  <c r="V258" i="3"/>
  <c r="W258" i="3" s="1"/>
  <c r="V359" i="3"/>
  <c r="W359" i="3" s="1"/>
  <c r="V365" i="3"/>
  <c r="W365" i="3" s="1"/>
  <c r="V20" i="3"/>
  <c r="W20" i="3" s="1"/>
  <c r="V63" i="3"/>
  <c r="W63" i="3" s="1"/>
  <c r="X80" i="3"/>
  <c r="X90" i="3"/>
  <c r="V125" i="3"/>
  <c r="W125" i="3" s="1"/>
  <c r="X122" i="3"/>
  <c r="V119" i="3"/>
  <c r="W119" i="3" s="1"/>
  <c r="X244" i="3"/>
  <c r="V96" i="3"/>
  <c r="W96" i="3" s="1"/>
  <c r="X94" i="3"/>
  <c r="X78" i="3"/>
  <c r="V157" i="3"/>
  <c r="W157" i="3" s="1"/>
  <c r="V345" i="3"/>
  <c r="W345" i="3" s="1"/>
  <c r="X45" i="3"/>
  <c r="V72" i="3"/>
  <c r="W72" i="3" s="1"/>
  <c r="X88" i="3"/>
  <c r="V60" i="3"/>
  <c r="W60" i="3" s="1"/>
  <c r="V130" i="3"/>
  <c r="W130" i="3" s="1"/>
  <c r="V296" i="3"/>
  <c r="W296" i="3" s="1"/>
  <c r="V95" i="3"/>
  <c r="W95" i="3" s="1"/>
  <c r="V357" i="3"/>
  <c r="W357" i="3" s="1"/>
  <c r="X27" i="3"/>
  <c r="V39" i="3"/>
  <c r="W39" i="3" s="1"/>
  <c r="V135" i="3"/>
  <c r="W135" i="3" s="1"/>
  <c r="V167" i="3"/>
  <c r="W167" i="3" s="1"/>
  <c r="V5" i="3"/>
  <c r="W5" i="3" s="1"/>
  <c r="AM25" i="1" l="1"/>
  <c r="BG25" i="1"/>
  <c r="AM45" i="1"/>
  <c r="AP45" i="1"/>
  <c r="AE17" i="1"/>
  <c r="AN17" i="1" s="1"/>
  <c r="BG17" i="1"/>
  <c r="AV18" i="1"/>
  <c r="AZ18" i="1"/>
  <c r="AZ24" i="1"/>
  <c r="AV24" i="1"/>
  <c r="AP15" i="1"/>
  <c r="AM15" i="1"/>
  <c r="AE33" i="1"/>
  <c r="BG33" i="1"/>
  <c r="AP5" i="1"/>
  <c r="AM5" i="1"/>
  <c r="BG34" i="1"/>
  <c r="AG41" i="1"/>
  <c r="AE41" i="1"/>
  <c r="AG39" i="1"/>
  <c r="AE39" i="1"/>
  <c r="AM46" i="1"/>
  <c r="AP46" i="1"/>
  <c r="BG24" i="1"/>
  <c r="AM38" i="1"/>
  <c r="AP38" i="1"/>
  <c r="BG39" i="1"/>
  <c r="AZ40" i="1"/>
  <c r="AV40" i="1"/>
  <c r="AG44" i="1"/>
  <c r="AE44" i="1"/>
  <c r="AN129" i="1"/>
  <c r="AO133" i="1"/>
  <c r="AF18" i="1"/>
  <c r="AO18" i="1"/>
  <c r="AQ30" i="1"/>
  <c r="AR30" i="1"/>
  <c r="AN12" i="1"/>
  <c r="AI6" i="1"/>
  <c r="AM39" i="1"/>
  <c r="AN46" i="1"/>
  <c r="AO16" i="1"/>
  <c r="AF16" i="1"/>
  <c r="AM37" i="1"/>
  <c r="AQ6" i="1"/>
  <c r="AR6" i="1"/>
  <c r="AT6" i="1" s="1"/>
  <c r="BG8" i="1"/>
  <c r="BG11" i="1"/>
  <c r="AE11" i="1"/>
  <c r="AG25" i="1"/>
  <c r="AE25" i="1"/>
  <c r="AN25" i="1" s="1"/>
  <c r="AG29" i="1"/>
  <c r="AE29" i="1"/>
  <c r="AN29" i="1" s="1"/>
  <c r="AZ48" i="1"/>
  <c r="AV48" i="1"/>
  <c r="AN38" i="1"/>
  <c r="AO47" i="1"/>
  <c r="AQ47" i="1" s="1"/>
  <c r="AF47" i="1"/>
  <c r="AH30" i="1"/>
  <c r="AI30" i="1"/>
  <c r="AU30" i="1" s="1"/>
  <c r="AH26" i="1"/>
  <c r="AI26" i="1"/>
  <c r="AF2" i="1"/>
  <c r="AO2" i="1"/>
  <c r="AM28" i="1"/>
  <c r="AN28" i="1" s="1"/>
  <c r="BG28" i="1"/>
  <c r="AM20" i="1"/>
  <c r="AP20" i="1"/>
  <c r="AG23" i="1"/>
  <c r="AE23" i="1"/>
  <c r="BG23" i="1"/>
  <c r="AG21" i="1"/>
  <c r="AE21" i="1"/>
  <c r="BG49" i="1"/>
  <c r="AE49" i="1"/>
  <c r="AN49" i="1" s="1"/>
  <c r="AP3" i="1"/>
  <c r="AM3" i="1"/>
  <c r="AN3" i="1" s="1"/>
  <c r="AE15" i="1"/>
  <c r="AN15" i="1" s="1"/>
  <c r="BG15" i="1"/>
  <c r="AZ20" i="1"/>
  <c r="AV20" i="1"/>
  <c r="AM44" i="1"/>
  <c r="AP44" i="1"/>
  <c r="AM42" i="1"/>
  <c r="AP42" i="1"/>
  <c r="BG41" i="1"/>
  <c r="AM13" i="1"/>
  <c r="AN13" i="1" s="1"/>
  <c r="BG13" i="1"/>
  <c r="AG36" i="1"/>
  <c r="AE36" i="1"/>
  <c r="AZ108" i="1"/>
  <c r="AO163" i="1"/>
  <c r="AQ163" i="1" s="1"/>
  <c r="AN165" i="1"/>
  <c r="AN183" i="1"/>
  <c r="AN5" i="1"/>
  <c r="AV46" i="1"/>
  <c r="AO22" i="1"/>
  <c r="AF22" i="1"/>
  <c r="AZ42" i="1"/>
  <c r="AV31" i="1"/>
  <c r="AM33" i="1"/>
  <c r="BG5" i="1"/>
  <c r="AO4" i="1"/>
  <c r="AF4" i="1"/>
  <c r="AV3" i="1"/>
  <c r="AN27" i="1"/>
  <c r="AV38" i="1"/>
  <c r="AM41" i="1"/>
  <c r="AQ32" i="1"/>
  <c r="AR32" i="1"/>
  <c r="AN8" i="1"/>
  <c r="AO14" i="1"/>
  <c r="AF14" i="1"/>
  <c r="AM34" i="1"/>
  <c r="AN34" i="1" s="1"/>
  <c r="AP34" i="1"/>
  <c r="AM21" i="1"/>
  <c r="BG21" i="1"/>
  <c r="AZ2" i="1"/>
  <c r="AV2" i="1"/>
  <c r="AF31" i="1"/>
  <c r="AO31" i="1"/>
  <c r="AO48" i="1"/>
  <c r="AQ48" i="1" s="1"/>
  <c r="AF48" i="1"/>
  <c r="BA6" i="1"/>
  <c r="AS6" i="1"/>
  <c r="BD6" i="1" s="1"/>
  <c r="AW6" i="1"/>
  <c r="AM24" i="1"/>
  <c r="AN24" i="1" s="1"/>
  <c r="AP24" i="1"/>
  <c r="AM36" i="1"/>
  <c r="AP36" i="1"/>
  <c r="AZ50" i="1"/>
  <c r="AV50" i="1"/>
  <c r="AP23" i="1"/>
  <c r="AM23" i="1"/>
  <c r="BG20" i="1"/>
  <c r="AG19" i="1"/>
  <c r="AE19" i="1"/>
  <c r="AN19" i="1" s="1"/>
  <c r="BG19" i="1"/>
  <c r="AG9" i="1"/>
  <c r="AE9" i="1"/>
  <c r="AN9" i="1" s="1"/>
  <c r="BG9" i="1"/>
  <c r="AG7" i="1"/>
  <c r="BG7" i="1"/>
  <c r="AE7" i="1"/>
  <c r="AN7" i="1" s="1"/>
  <c r="AM40" i="1"/>
  <c r="AN40" i="1" s="1"/>
  <c r="AP40" i="1"/>
  <c r="AG37" i="1"/>
  <c r="AE37" i="1"/>
  <c r="AN37" i="1" s="1"/>
  <c r="AR48" i="1"/>
  <c r="AM50" i="1"/>
  <c r="AN50" i="1" s="1"/>
  <c r="BG50" i="1"/>
  <c r="BG44" i="1"/>
  <c r="BG45" i="1"/>
  <c r="AN60" i="1"/>
  <c r="BG169" i="1"/>
  <c r="AN45" i="1"/>
  <c r="AN20" i="1"/>
  <c r="AN42" i="1"/>
  <c r="AN43" i="1"/>
  <c r="AF10" i="1"/>
  <c r="AO10" i="1"/>
  <c r="BG29" i="1"/>
  <c r="BG3" i="1"/>
  <c r="AQ26" i="1"/>
  <c r="AR26" i="1"/>
  <c r="AT26" i="1" s="1"/>
  <c r="AR47" i="1"/>
  <c r="AN35" i="1"/>
  <c r="AZ44" i="1"/>
  <c r="AN11" i="1"/>
  <c r="BG48" i="1"/>
  <c r="AV11" i="1"/>
  <c r="AH32" i="1"/>
  <c r="AI32" i="1"/>
  <c r="AU32" i="1" s="1"/>
  <c r="AG184" i="1"/>
  <c r="AE184" i="1"/>
  <c r="AP184" i="1"/>
  <c r="AM184" i="1"/>
  <c r="AN184" i="1" s="1"/>
  <c r="BG184" i="1"/>
  <c r="BG183" i="1"/>
  <c r="AO183" i="1"/>
  <c r="AQ183" i="1" s="1"/>
  <c r="AF183" i="1"/>
  <c r="BG182" i="1"/>
  <c r="AN182" i="1"/>
  <c r="AF182" i="1" s="1"/>
  <c r="AZ182" i="1"/>
  <c r="AV182" i="1"/>
  <c r="AV181" i="1"/>
  <c r="AZ181" i="1"/>
  <c r="AE181" i="1"/>
  <c r="AN181" i="1" s="1"/>
  <c r="BG181" i="1"/>
  <c r="AF180" i="1"/>
  <c r="AO180" i="1"/>
  <c r="AQ180" i="1" s="1"/>
  <c r="AH179" i="1"/>
  <c r="AI179" i="1"/>
  <c r="AR179" i="1"/>
  <c r="AM178" i="1"/>
  <c r="AN178" i="1" s="1"/>
  <c r="AP178" i="1"/>
  <c r="BG178" i="1"/>
  <c r="AN177" i="1"/>
  <c r="AO177" i="1" s="1"/>
  <c r="AQ177" i="1" s="1"/>
  <c r="AV177" i="1"/>
  <c r="AZ177" i="1"/>
  <c r="AF177" i="1"/>
  <c r="AM176" i="1"/>
  <c r="AN176" i="1" s="1"/>
  <c r="AP176" i="1"/>
  <c r="BG176" i="1"/>
  <c r="AO175" i="1"/>
  <c r="AQ175" i="1" s="1"/>
  <c r="AF175" i="1"/>
  <c r="AH175" i="1" s="1"/>
  <c r="AV175" i="1"/>
  <c r="AZ175" i="1"/>
  <c r="AR175" i="1"/>
  <c r="AM174" i="1"/>
  <c r="AN174" i="1" s="1"/>
  <c r="AP174" i="1"/>
  <c r="BG174" i="1"/>
  <c r="AV173" i="1"/>
  <c r="AZ173" i="1"/>
  <c r="AO173" i="1"/>
  <c r="AF173" i="1"/>
  <c r="AM172" i="1"/>
  <c r="AN172" i="1" s="1"/>
  <c r="AP172" i="1"/>
  <c r="BG172" i="1"/>
  <c r="BG171" i="1"/>
  <c r="AV171" i="1"/>
  <c r="AZ171" i="1"/>
  <c r="AE171" i="1"/>
  <c r="AN171" i="1" s="1"/>
  <c r="AM170" i="1"/>
  <c r="AN170" i="1" s="1"/>
  <c r="AP170" i="1"/>
  <c r="BG170" i="1"/>
  <c r="BD398" i="3"/>
  <c r="BE398" i="3" s="1"/>
  <c r="W169" i="1" s="1"/>
  <c r="AV169" i="1"/>
  <c r="AZ169" i="1"/>
  <c r="AE169" i="1"/>
  <c r="AN169" i="1" s="1"/>
  <c r="AV168" i="1"/>
  <c r="AZ168" i="1"/>
  <c r="AM168" i="1"/>
  <c r="AN168" i="1" s="1"/>
  <c r="AP168" i="1"/>
  <c r="BG168" i="1"/>
  <c r="AO167" i="1"/>
  <c r="AQ167" i="1" s="1"/>
  <c r="AF167" i="1"/>
  <c r="AH167" i="1" s="1"/>
  <c r="AV167" i="1"/>
  <c r="AZ167" i="1"/>
  <c r="AR167" i="1"/>
  <c r="AM166" i="1"/>
  <c r="AN166" i="1" s="1"/>
  <c r="AP166" i="1"/>
  <c r="BG166" i="1"/>
  <c r="AV165" i="1"/>
  <c r="AZ165" i="1"/>
  <c r="AF165" i="1"/>
  <c r="AO165" i="1"/>
  <c r="AM164" i="1"/>
  <c r="AN164" i="1" s="1"/>
  <c r="AZ163" i="1"/>
  <c r="AV163" i="1"/>
  <c r="AR163" i="1"/>
  <c r="AH163" i="1"/>
  <c r="AS163" i="1" s="1"/>
  <c r="BD163" i="1" s="1"/>
  <c r="AI163" i="1"/>
  <c r="AM162" i="1"/>
  <c r="AN162" i="1" s="1"/>
  <c r="AP162" i="1"/>
  <c r="BG162" i="1"/>
  <c r="AF161" i="1"/>
  <c r="AI161" i="1" s="1"/>
  <c r="AO161" i="1"/>
  <c r="AZ161" i="1"/>
  <c r="AV161" i="1"/>
  <c r="AH161" i="1"/>
  <c r="AQ161" i="1"/>
  <c r="AR161" i="1"/>
  <c r="AP160" i="1"/>
  <c r="AM160" i="1"/>
  <c r="AN160" i="1" s="1"/>
  <c r="BG160" i="1"/>
  <c r="AG159" i="1"/>
  <c r="AE159" i="1"/>
  <c r="AV159" i="1"/>
  <c r="AZ159" i="1"/>
  <c r="AM159" i="1"/>
  <c r="BG159" i="1"/>
  <c r="AG158" i="1"/>
  <c r="AE158" i="1"/>
  <c r="AN158" i="1" s="1"/>
  <c r="BG158" i="1"/>
  <c r="BG157" i="1"/>
  <c r="AZ157" i="1"/>
  <c r="AV157" i="1"/>
  <c r="AE157" i="1"/>
  <c r="AN157" i="1" s="1"/>
  <c r="AG156" i="1"/>
  <c r="AE156" i="1"/>
  <c r="AP156" i="1"/>
  <c r="AM156" i="1"/>
  <c r="AN156" i="1" s="1"/>
  <c r="BG156" i="1"/>
  <c r="AZ155" i="1"/>
  <c r="AG155" i="1"/>
  <c r="AE155" i="1"/>
  <c r="AN155" i="1" s="1"/>
  <c r="AO155" i="1" s="1"/>
  <c r="AG154" i="1"/>
  <c r="AE154" i="1"/>
  <c r="BG154" i="1"/>
  <c r="AN154" i="1"/>
  <c r="AO154" i="1" s="1"/>
  <c r="AV154" i="1"/>
  <c r="AZ154" i="1"/>
  <c r="AZ153" i="1"/>
  <c r="AV153" i="1"/>
  <c r="AG153" i="1"/>
  <c r="BG153" i="1"/>
  <c r="AE153" i="1"/>
  <c r="AN153" i="1" s="1"/>
  <c r="AV152" i="1"/>
  <c r="AZ152" i="1"/>
  <c r="AO152" i="1"/>
  <c r="AF152" i="1"/>
  <c r="AG151" i="1"/>
  <c r="AE151" i="1"/>
  <c r="AZ151" i="1"/>
  <c r="AP151" i="1"/>
  <c r="BG151" i="1"/>
  <c r="AM151" i="1"/>
  <c r="AN151" i="1" s="1"/>
  <c r="AV150" i="1"/>
  <c r="AZ150" i="1"/>
  <c r="AF150" i="1"/>
  <c r="AO150" i="1"/>
  <c r="BG149" i="1"/>
  <c r="AZ149" i="1"/>
  <c r="AV149" i="1"/>
  <c r="AE149" i="1"/>
  <c r="AN149" i="1" s="1"/>
  <c r="AN148" i="1"/>
  <c r="AF148" i="1" s="1"/>
  <c r="AV148" i="1"/>
  <c r="AZ148" i="1"/>
  <c r="AZ147" i="1"/>
  <c r="AV147" i="1"/>
  <c r="AG147" i="1"/>
  <c r="AE147" i="1"/>
  <c r="AN147" i="1" s="1"/>
  <c r="AV146" i="1"/>
  <c r="AZ146" i="1"/>
  <c r="AF146" i="1"/>
  <c r="AO146" i="1"/>
  <c r="AG145" i="1"/>
  <c r="AE145" i="1"/>
  <c r="AN145" i="1" s="1"/>
  <c r="BG145" i="1"/>
  <c r="AZ145" i="1"/>
  <c r="AN144" i="1"/>
  <c r="AV144" i="1"/>
  <c r="AZ144" i="1"/>
  <c r="AO144" i="1"/>
  <c r="AF144" i="1"/>
  <c r="BG143" i="1"/>
  <c r="AE143" i="1"/>
  <c r="AN143" i="1" s="1"/>
  <c r="AG142" i="1"/>
  <c r="AE142" i="1"/>
  <c r="AN142" i="1" s="1"/>
  <c r="AV141" i="1"/>
  <c r="AZ141" i="1"/>
  <c r="AO141" i="1"/>
  <c r="AF141" i="1"/>
  <c r="AF140" i="1"/>
  <c r="AO140" i="1"/>
  <c r="AF139" i="1"/>
  <c r="AO139" i="1"/>
  <c r="AG138" i="1"/>
  <c r="AE138" i="1"/>
  <c r="AN138" i="1" s="1"/>
  <c r="BG138" i="1"/>
  <c r="AO137" i="1"/>
  <c r="AF137" i="1"/>
  <c r="AF136" i="1"/>
  <c r="AO136" i="1"/>
  <c r="AM135" i="1"/>
  <c r="AN135" i="1" s="1"/>
  <c r="BG135" i="1"/>
  <c r="AG134" i="1"/>
  <c r="AE134" i="1"/>
  <c r="AN134" i="1" s="1"/>
  <c r="BG134" i="1"/>
  <c r="AV134" i="1"/>
  <c r="AZ134" i="1"/>
  <c r="AQ133" i="1"/>
  <c r="AR133" i="1"/>
  <c r="AH133" i="1"/>
  <c r="AI133" i="1"/>
  <c r="AU133" i="1" s="1"/>
  <c r="AX133" i="1" s="1"/>
  <c r="AN132" i="1"/>
  <c r="AF132" i="1" s="1"/>
  <c r="AP131" i="1"/>
  <c r="AM131" i="1"/>
  <c r="AN131" i="1" s="1"/>
  <c r="BG131" i="1"/>
  <c r="AO130" i="1"/>
  <c r="AF130" i="1"/>
  <c r="BD358" i="3"/>
  <c r="BE358" i="3" s="1"/>
  <c r="W129" i="1" s="1"/>
  <c r="AO129" i="1"/>
  <c r="AF129" i="1"/>
  <c r="AV128" i="1"/>
  <c r="AZ128" i="1"/>
  <c r="AE128" i="1"/>
  <c r="AN128" i="1" s="1"/>
  <c r="BG128" i="1"/>
  <c r="AG127" i="1"/>
  <c r="AE127" i="1"/>
  <c r="AM127" i="1"/>
  <c r="AN127" i="1" s="1"/>
  <c r="BG127" i="1"/>
  <c r="AG126" i="1"/>
  <c r="AE126" i="1"/>
  <c r="AN126" i="1" s="1"/>
  <c r="AF126" i="1" s="1"/>
  <c r="BG126" i="1"/>
  <c r="AM125" i="1"/>
  <c r="AN125" i="1" s="1"/>
  <c r="BG125" i="1"/>
  <c r="AV125" i="1"/>
  <c r="AZ125" i="1"/>
  <c r="AV124" i="1"/>
  <c r="AZ124" i="1"/>
  <c r="AM124" i="1"/>
  <c r="AN124" i="1" s="1"/>
  <c r="BG124" i="1"/>
  <c r="AM123" i="1"/>
  <c r="AN123" i="1" s="1"/>
  <c r="BG123" i="1"/>
  <c r="AV123" i="1"/>
  <c r="AZ123" i="1"/>
  <c r="AV122" i="1"/>
  <c r="AZ122" i="1"/>
  <c r="BG122" i="1"/>
  <c r="AM122" i="1"/>
  <c r="AN122" i="1" s="1"/>
  <c r="AV121" i="1"/>
  <c r="AZ121" i="1"/>
  <c r="AM121" i="1"/>
  <c r="AN121" i="1" s="1"/>
  <c r="BG121" i="1"/>
  <c r="AG120" i="1"/>
  <c r="AE120" i="1"/>
  <c r="AV120" i="1"/>
  <c r="AM120" i="1"/>
  <c r="AN120" i="1" s="1"/>
  <c r="BG120" i="1"/>
  <c r="BD348" i="3"/>
  <c r="BE348" i="3" s="1"/>
  <c r="W119" i="1" s="1"/>
  <c r="AZ119" i="1"/>
  <c r="AV119" i="1"/>
  <c r="AM119" i="1"/>
  <c r="AN119" i="1" s="1"/>
  <c r="BG119" i="1"/>
  <c r="AM118" i="1"/>
  <c r="AN118" i="1" s="1"/>
  <c r="BG118" i="1"/>
  <c r="AZ118" i="1"/>
  <c r="AV118" i="1"/>
  <c r="AZ117" i="1"/>
  <c r="AV117" i="1"/>
  <c r="BG117" i="1"/>
  <c r="AM117" i="1"/>
  <c r="AN117" i="1" s="1"/>
  <c r="AG116" i="1"/>
  <c r="AE116" i="1"/>
  <c r="AZ116" i="1"/>
  <c r="AV116" i="1"/>
  <c r="AM116" i="1"/>
  <c r="BG116" i="1"/>
  <c r="AF115" i="1"/>
  <c r="AO115" i="1"/>
  <c r="BD344" i="3"/>
  <c r="BE344" i="3" s="1"/>
  <c r="W115" i="1" s="1"/>
  <c r="AH115" i="1"/>
  <c r="AI115" i="1"/>
  <c r="AQ115" i="1"/>
  <c r="AR115" i="1"/>
  <c r="AT115" i="1" s="1"/>
  <c r="AV114" i="1"/>
  <c r="AG114" i="1"/>
  <c r="AE114" i="1"/>
  <c r="AN114" i="1" s="1"/>
  <c r="BG114" i="1"/>
  <c r="AP113" i="1"/>
  <c r="AM113" i="1"/>
  <c r="AN113" i="1" s="1"/>
  <c r="BG113" i="1"/>
  <c r="AI112" i="1"/>
  <c r="AH112" i="1"/>
  <c r="AQ112" i="1"/>
  <c r="AR112" i="1"/>
  <c r="AG111" i="1"/>
  <c r="AE111" i="1"/>
  <c r="AN111" i="1" s="1"/>
  <c r="AZ111" i="1"/>
  <c r="AP110" i="1"/>
  <c r="AM110" i="1"/>
  <c r="AN110" i="1" s="1"/>
  <c r="BG110" i="1"/>
  <c r="AZ110" i="1"/>
  <c r="AV110" i="1"/>
  <c r="AF109" i="1"/>
  <c r="AH109" i="1" s="1"/>
  <c r="AO109" i="1"/>
  <c r="AQ109" i="1" s="1"/>
  <c r="AI109" i="1"/>
  <c r="AN108" i="1"/>
  <c r="AO108" i="1" s="1"/>
  <c r="AO107" i="1"/>
  <c r="AF107" i="1"/>
  <c r="AO106" i="1"/>
  <c r="AF106" i="1"/>
  <c r="AG105" i="1"/>
  <c r="AE105" i="1"/>
  <c r="AV105" i="1"/>
  <c r="AN105" i="1"/>
  <c r="AO105" i="1" s="1"/>
  <c r="BG105" i="1"/>
  <c r="AF104" i="1"/>
  <c r="AO104" i="1"/>
  <c r="AZ103" i="1"/>
  <c r="AG103" i="1"/>
  <c r="AE103" i="1"/>
  <c r="AN103" i="1" s="1"/>
  <c r="BG103" i="1"/>
  <c r="AM102" i="1"/>
  <c r="AN102" i="1" s="1"/>
  <c r="BG102" i="1"/>
  <c r="BD331" i="3"/>
  <c r="BE331" i="3" s="1"/>
  <c r="W102" i="1" s="1"/>
  <c r="AO101" i="1"/>
  <c r="AR101" i="1" s="1"/>
  <c r="AF101" i="1"/>
  <c r="AH101" i="1" s="1"/>
  <c r="AO100" i="1"/>
  <c r="AF100" i="1"/>
  <c r="AO99" i="1"/>
  <c r="AF99" i="1"/>
  <c r="AZ98" i="1"/>
  <c r="AF98" i="1"/>
  <c r="AO98" i="1"/>
  <c r="AG97" i="1"/>
  <c r="AE97" i="1"/>
  <c r="AP97" i="1"/>
  <c r="AM97" i="1"/>
  <c r="BG97" i="1"/>
  <c r="AO96" i="1"/>
  <c r="AQ96" i="1" s="1"/>
  <c r="AF96" i="1"/>
  <c r="AI96" i="1" s="1"/>
  <c r="AV95" i="1"/>
  <c r="AZ95" i="1"/>
  <c r="BG95" i="1"/>
  <c r="AM95" i="1"/>
  <c r="AN95" i="1" s="1"/>
  <c r="AV94" i="1"/>
  <c r="AZ94" i="1"/>
  <c r="AM94" i="1"/>
  <c r="AN94" i="1" s="1"/>
  <c r="BG94" i="1"/>
  <c r="AG93" i="1"/>
  <c r="AE93" i="1"/>
  <c r="AZ93" i="1"/>
  <c r="AV93" i="1"/>
  <c r="AM93" i="1"/>
  <c r="BG93" i="1"/>
  <c r="AG92" i="1"/>
  <c r="AE92" i="1"/>
  <c r="AZ92" i="1"/>
  <c r="AM92" i="1"/>
  <c r="AN92" i="1" s="1"/>
  <c r="BG92" i="1"/>
  <c r="AG91" i="1"/>
  <c r="AE91" i="1"/>
  <c r="AM91" i="1"/>
  <c r="BG91" i="1"/>
  <c r="AZ91" i="1"/>
  <c r="AV91" i="1"/>
  <c r="AO90" i="1"/>
  <c r="AF90" i="1"/>
  <c r="AV90" i="1"/>
  <c r="AZ90" i="1"/>
  <c r="AG89" i="1"/>
  <c r="AE89" i="1"/>
  <c r="AM89" i="1"/>
  <c r="BG89" i="1"/>
  <c r="AZ89" i="1"/>
  <c r="AV89" i="1"/>
  <c r="AM88" i="1"/>
  <c r="AN88" i="1" s="1"/>
  <c r="BG88" i="1"/>
  <c r="AV88" i="1"/>
  <c r="AZ88" i="1"/>
  <c r="AM87" i="1"/>
  <c r="AN87" i="1" s="1"/>
  <c r="BG87" i="1"/>
  <c r="AZ87" i="1"/>
  <c r="AV87" i="1"/>
  <c r="AM86" i="1"/>
  <c r="AN86" i="1" s="1"/>
  <c r="BG86" i="1"/>
  <c r="AZ86" i="1"/>
  <c r="AV86" i="1"/>
  <c r="AZ85" i="1"/>
  <c r="AV85" i="1"/>
  <c r="AM85" i="1"/>
  <c r="AN85" i="1" s="1"/>
  <c r="BG85" i="1"/>
  <c r="AZ84" i="1"/>
  <c r="AV84" i="1"/>
  <c r="AM84" i="1"/>
  <c r="AN84" i="1" s="1"/>
  <c r="BG84" i="1"/>
  <c r="AG83" i="1"/>
  <c r="AE83" i="1"/>
  <c r="AZ83" i="1"/>
  <c r="AV83" i="1"/>
  <c r="AM83" i="1"/>
  <c r="BG83" i="1"/>
  <c r="AZ82" i="1"/>
  <c r="AV82" i="1"/>
  <c r="AM82" i="1"/>
  <c r="AN82" i="1" s="1"/>
  <c r="BG82" i="1"/>
  <c r="AM81" i="1"/>
  <c r="AN81" i="1" s="1"/>
  <c r="BG81" i="1"/>
  <c r="AM80" i="1"/>
  <c r="AN80" i="1" s="1"/>
  <c r="BG80" i="1"/>
  <c r="AG79" i="1"/>
  <c r="AE79" i="1"/>
  <c r="AM79" i="1"/>
  <c r="AN79" i="1" s="1"/>
  <c r="BG79" i="1"/>
  <c r="AZ79" i="1"/>
  <c r="AV79" i="1"/>
  <c r="AG78" i="1"/>
  <c r="AE78" i="1"/>
  <c r="AM78" i="1"/>
  <c r="BG78" i="1"/>
  <c r="AM77" i="1"/>
  <c r="AN77" i="1" s="1"/>
  <c r="BG77" i="1"/>
  <c r="AV77" i="1"/>
  <c r="AZ77" i="1"/>
  <c r="AV76" i="1"/>
  <c r="AZ76" i="1"/>
  <c r="BG76" i="1"/>
  <c r="AM76" i="1"/>
  <c r="AN76" i="1" s="1"/>
  <c r="AM75" i="1"/>
  <c r="AN75" i="1" s="1"/>
  <c r="BG75" i="1"/>
  <c r="AV75" i="1"/>
  <c r="AZ75" i="1"/>
  <c r="AM74" i="1"/>
  <c r="AN74" i="1" s="1"/>
  <c r="BG74" i="1"/>
  <c r="AZ74" i="1"/>
  <c r="AV74" i="1"/>
  <c r="AN73" i="1"/>
  <c r="AF73" i="1" s="1"/>
  <c r="AO73" i="1"/>
  <c r="AV73" i="1"/>
  <c r="AZ73" i="1"/>
  <c r="AG72" i="1"/>
  <c r="AE72" i="1"/>
  <c r="AV72" i="1"/>
  <c r="AZ72" i="1"/>
  <c r="AM72" i="1"/>
  <c r="BG72" i="1"/>
  <c r="AM71" i="1"/>
  <c r="AN71" i="1" s="1"/>
  <c r="BG71" i="1"/>
  <c r="AV71" i="1"/>
  <c r="AZ71" i="1"/>
  <c r="BG70" i="1"/>
  <c r="AM70" i="1"/>
  <c r="AN70" i="1" s="1"/>
  <c r="AV70" i="1"/>
  <c r="AZ70" i="1"/>
  <c r="AG69" i="1"/>
  <c r="AE69" i="1"/>
  <c r="AN69" i="1" s="1"/>
  <c r="AM68" i="1"/>
  <c r="AN68" i="1" s="1"/>
  <c r="BG68" i="1"/>
  <c r="AZ68" i="1"/>
  <c r="AV68" i="1"/>
  <c r="AG67" i="1"/>
  <c r="AE67" i="1"/>
  <c r="AZ67" i="1"/>
  <c r="AV67" i="1"/>
  <c r="BG67" i="1"/>
  <c r="AM67" i="1"/>
  <c r="AN67" i="1" s="1"/>
  <c r="AM66" i="1"/>
  <c r="AN66" i="1" s="1"/>
  <c r="BG66" i="1"/>
  <c r="AZ66" i="1"/>
  <c r="AV66" i="1"/>
  <c r="AG65" i="1"/>
  <c r="AE65" i="1"/>
  <c r="AP65" i="1"/>
  <c r="AM65" i="1"/>
  <c r="AN65" i="1" s="1"/>
  <c r="BG65" i="1"/>
  <c r="AZ65" i="1"/>
  <c r="AV65" i="1"/>
  <c r="AZ64" i="1"/>
  <c r="AV64" i="1"/>
  <c r="AP64" i="1"/>
  <c r="AM64" i="1"/>
  <c r="AN64" i="1" s="1"/>
  <c r="BG64" i="1"/>
  <c r="AG63" i="1"/>
  <c r="AE63" i="1"/>
  <c r="AN63" i="1" s="1"/>
  <c r="AV62" i="1"/>
  <c r="AZ62" i="1"/>
  <c r="AF62" i="1"/>
  <c r="AO62" i="1"/>
  <c r="AG61" i="1"/>
  <c r="AE61" i="1"/>
  <c r="AM61" i="1"/>
  <c r="BG61" i="1"/>
  <c r="AV60" i="1"/>
  <c r="AZ60" i="1"/>
  <c r="AO60" i="1"/>
  <c r="AF60" i="1"/>
  <c r="AG59" i="1"/>
  <c r="AE59" i="1"/>
  <c r="AN59" i="1" s="1"/>
  <c r="BG59" i="1"/>
  <c r="AV58" i="1"/>
  <c r="AZ58" i="1"/>
  <c r="AO58" i="1"/>
  <c r="AF58" i="1"/>
  <c r="AG57" i="1"/>
  <c r="AE57" i="1"/>
  <c r="AN57" i="1" s="1"/>
  <c r="BG57" i="1"/>
  <c r="AZ57" i="1"/>
  <c r="AV57" i="1"/>
  <c r="AV56" i="1"/>
  <c r="AZ56" i="1"/>
  <c r="AF56" i="1"/>
  <c r="AO56" i="1"/>
  <c r="AF55" i="1"/>
  <c r="AO55" i="1"/>
  <c r="AV54" i="1"/>
  <c r="AZ54" i="1"/>
  <c r="BG54" i="1"/>
  <c r="AM54" i="1"/>
  <c r="AN54" i="1" s="1"/>
  <c r="AG53" i="1"/>
  <c r="AE53" i="1"/>
  <c r="AN53" i="1" s="1"/>
  <c r="BG53" i="1"/>
  <c r="AV52" i="1"/>
  <c r="AZ52" i="1"/>
  <c r="AO52" i="1"/>
  <c r="AF52" i="1"/>
  <c r="AG51" i="1"/>
  <c r="AE51" i="1"/>
  <c r="BG51" i="1"/>
  <c r="AN51" i="1"/>
  <c r="AF51" i="1" s="1"/>
  <c r="BD334" i="3"/>
  <c r="BE334" i="3" s="1"/>
  <c r="W105" i="1" s="1"/>
  <c r="BD286" i="3"/>
  <c r="BE286" i="3" s="1"/>
  <c r="W57" i="1" s="1"/>
  <c r="BD345" i="3"/>
  <c r="BE345" i="3" s="1"/>
  <c r="W116" i="1" s="1"/>
  <c r="BD377" i="3"/>
  <c r="BE377" i="3" s="1"/>
  <c r="W148" i="1" s="1"/>
  <c r="BD396" i="3"/>
  <c r="BE396" i="3" s="1"/>
  <c r="W167" i="1" s="1"/>
  <c r="BD415" i="3"/>
  <c r="BE415" i="3" s="1"/>
  <c r="BD444" i="3"/>
  <c r="BE444" i="3" s="1"/>
  <c r="BD339" i="3"/>
  <c r="BE339" i="3" s="1"/>
  <c r="W110" i="1" s="1"/>
  <c r="BD303" i="3"/>
  <c r="BE303" i="3" s="1"/>
  <c r="W74" i="1" s="1"/>
  <c r="BD234" i="3"/>
  <c r="BE234" i="3" s="1"/>
  <c r="W5" i="1" s="1"/>
  <c r="BD438" i="3"/>
  <c r="BE438" i="3" s="1"/>
  <c r="BD354" i="3"/>
  <c r="BE354" i="3" s="1"/>
  <c r="W125" i="1" s="1"/>
  <c r="BD352" i="3"/>
  <c r="BE352" i="3" s="1"/>
  <c r="W123" i="1" s="1"/>
  <c r="BD390" i="3"/>
  <c r="BE390" i="3" s="1"/>
  <c r="W161" i="1" s="1"/>
  <c r="BD308" i="3"/>
  <c r="BE308" i="3" s="1"/>
  <c r="W79" i="1" s="1"/>
  <c r="BD306" i="3"/>
  <c r="BE306" i="3" s="1"/>
  <c r="W77" i="1" s="1"/>
  <c r="BD374" i="3"/>
  <c r="BE374" i="3" s="1"/>
  <c r="W145" i="1" s="1"/>
  <c r="BD249" i="3"/>
  <c r="BE249" i="3" s="1"/>
  <c r="W20" i="1" s="1"/>
  <c r="BD293" i="3"/>
  <c r="BE293" i="3" s="1"/>
  <c r="W64" i="1" s="1"/>
  <c r="BD353" i="3"/>
  <c r="BE353" i="3" s="1"/>
  <c r="W124" i="1" s="1"/>
  <c r="BD300" i="3"/>
  <c r="BE300" i="3" s="1"/>
  <c r="W71" i="1" s="1"/>
  <c r="BD287" i="3"/>
  <c r="BE287" i="3" s="1"/>
  <c r="W58" i="1" s="1"/>
  <c r="BD388" i="3"/>
  <c r="BE388" i="3" s="1"/>
  <c r="W159" i="1" s="1"/>
  <c r="BD364" i="3"/>
  <c r="BE364" i="3" s="1"/>
  <c r="W135" i="1" s="1"/>
  <c r="BD295" i="3"/>
  <c r="BE295" i="3" s="1"/>
  <c r="W66" i="1" s="1"/>
  <c r="BD301" i="3"/>
  <c r="BE301" i="3" s="1"/>
  <c r="W72" i="1" s="1"/>
  <c r="BD346" i="3"/>
  <c r="BE346" i="3" s="1"/>
  <c r="W117" i="1" s="1"/>
  <c r="BD340" i="3"/>
  <c r="BE340" i="3" s="1"/>
  <c r="W111" i="1" s="1"/>
  <c r="BD380" i="3"/>
  <c r="BE380" i="3" s="1"/>
  <c r="W151" i="1" s="1"/>
  <c r="BD392" i="3"/>
  <c r="BE392" i="3" s="1"/>
  <c r="W163" i="1" s="1"/>
  <c r="BD328" i="3"/>
  <c r="BE328" i="3" s="1"/>
  <c r="W99" i="1" s="1"/>
  <c r="BD357" i="3"/>
  <c r="BE357" i="3" s="1"/>
  <c r="W128" i="1" s="1"/>
  <c r="BD296" i="3"/>
  <c r="BE296" i="3" s="1"/>
  <c r="W67" i="1" s="1"/>
  <c r="BD307" i="3"/>
  <c r="BE307" i="3" s="1"/>
  <c r="W78" i="1" s="1"/>
  <c r="BD265" i="3"/>
  <c r="BE265" i="3" s="1"/>
  <c r="W36" i="1" s="1"/>
  <c r="BD312" i="3"/>
  <c r="BE312" i="3" s="1"/>
  <c r="W83" i="1" s="1"/>
  <c r="BD311" i="3"/>
  <c r="BE311" i="3" s="1"/>
  <c r="W82" i="1" s="1"/>
  <c r="BD269" i="3"/>
  <c r="BE269" i="3" s="1"/>
  <c r="W40" i="1" s="1"/>
  <c r="BD410" i="3"/>
  <c r="BE410" i="3" s="1"/>
  <c r="W181" i="1" s="1"/>
  <c r="BD283" i="3"/>
  <c r="BE283" i="3" s="1"/>
  <c r="W54" i="1" s="1"/>
  <c r="BD343" i="3"/>
  <c r="BE343" i="3" s="1"/>
  <c r="W114" i="1" s="1"/>
  <c r="BD394" i="3"/>
  <c r="BE394" i="3" s="1"/>
  <c r="W165" i="1" s="1"/>
  <c r="BD428" i="3"/>
  <c r="BE428" i="3" s="1"/>
  <c r="BD274" i="3"/>
  <c r="BE274" i="3" s="1"/>
  <c r="W45" i="1" s="1"/>
  <c r="BD382" i="3"/>
  <c r="BE382" i="3" s="1"/>
  <c r="W153" i="1" s="1"/>
  <c r="BD434" i="3"/>
  <c r="BE434" i="3" s="1"/>
  <c r="BD273" i="3"/>
  <c r="BE273" i="3" s="1"/>
  <c r="W44" i="1" s="1"/>
  <c r="BD255" i="3"/>
  <c r="BE255" i="3" s="1"/>
  <c r="W26" i="1" s="1"/>
  <c r="BD270" i="3"/>
  <c r="BE270" i="3" s="1"/>
  <c r="W41" i="1" s="1"/>
  <c r="BD314" i="3"/>
  <c r="BE314" i="3" s="1"/>
  <c r="W85" i="1" s="1"/>
  <c r="BD320" i="3"/>
  <c r="BE320" i="3" s="1"/>
  <c r="W91" i="1" s="1"/>
  <c r="BD397" i="3"/>
  <c r="BE397" i="3" s="1"/>
  <c r="W168" i="1" s="1"/>
  <c r="BD347" i="3"/>
  <c r="BE347" i="3" s="1"/>
  <c r="W118" i="1" s="1"/>
  <c r="BD350" i="3"/>
  <c r="BE350" i="3" s="1"/>
  <c r="W121" i="1" s="1"/>
  <c r="BD332" i="3"/>
  <c r="BE332" i="3" s="1"/>
  <c r="W103" i="1" s="1"/>
  <c r="BD400" i="3"/>
  <c r="BE400" i="3" s="1"/>
  <c r="W171" i="1" s="1"/>
  <c r="BD322" i="3"/>
  <c r="BE322" i="3" s="1"/>
  <c r="W93" i="1" s="1"/>
  <c r="BD318" i="3"/>
  <c r="BE318" i="3" s="1"/>
  <c r="W89" i="1" s="1"/>
  <c r="BD297" i="3"/>
  <c r="BE297" i="3" s="1"/>
  <c r="W68" i="1" s="1"/>
  <c r="BD327" i="3"/>
  <c r="BE327" i="3" s="1"/>
  <c r="W98" i="1" s="1"/>
  <c r="BD277" i="3"/>
  <c r="BE277" i="3" s="1"/>
  <c r="W48" i="1" s="1"/>
  <c r="BD275" i="3"/>
  <c r="BE275" i="3" s="1"/>
  <c r="W46" i="1" s="1"/>
  <c r="BD267" i="3"/>
  <c r="BE267" i="3" s="1"/>
  <c r="W38" i="1" s="1"/>
  <c r="BD291" i="3"/>
  <c r="BE291" i="3" s="1"/>
  <c r="W62" i="1" s="1"/>
  <c r="BD305" i="3"/>
  <c r="BE305" i="3" s="1"/>
  <c r="W76" i="1" s="1"/>
  <c r="BD309" i="3"/>
  <c r="BE309" i="3" s="1"/>
  <c r="W80" i="1" s="1"/>
  <c r="BD420" i="3"/>
  <c r="BE420" i="3" s="1"/>
  <c r="BD326" i="3"/>
  <c r="BE326" i="3" s="1"/>
  <c r="W97" i="1" s="1"/>
  <c r="BD231" i="3"/>
  <c r="BE231" i="3" s="1"/>
  <c r="W2" i="1" s="1"/>
  <c r="BD254" i="3"/>
  <c r="BE254" i="3" s="1"/>
  <c r="W25" i="1" s="1"/>
  <c r="BD289" i="3"/>
  <c r="BE289" i="3" s="1"/>
  <c r="W60" i="1" s="1"/>
  <c r="BD302" i="3"/>
  <c r="BE302" i="3" s="1"/>
  <c r="W73" i="1" s="1"/>
  <c r="BD378" i="3"/>
  <c r="BE378" i="3" s="1"/>
  <c r="W149" i="1" s="1"/>
  <c r="BD381" i="3"/>
  <c r="BE381" i="3" s="1"/>
  <c r="W152" i="1" s="1"/>
  <c r="BD452" i="3"/>
  <c r="BE452" i="3" s="1"/>
  <c r="BD313" i="3"/>
  <c r="BE313" i="3" s="1"/>
  <c r="W84" i="1" s="1"/>
  <c r="BD281" i="3"/>
  <c r="BE281" i="3" s="1"/>
  <c r="W52" i="1" s="1"/>
  <c r="BD376" i="3"/>
  <c r="BE376" i="3" s="1"/>
  <c r="W147" i="1" s="1"/>
  <c r="BD419" i="3"/>
  <c r="BE419" i="3" s="1"/>
  <c r="BD426" i="3"/>
  <c r="BE426" i="3" s="1"/>
  <c r="BD454" i="3"/>
  <c r="BE454" i="3" s="1"/>
  <c r="BD372" i="3"/>
  <c r="BE372" i="3" s="1"/>
  <c r="W143" i="1" s="1"/>
  <c r="BD242" i="3"/>
  <c r="BE242" i="3" s="1"/>
  <c r="W13" i="1" s="1"/>
  <c r="BD324" i="3"/>
  <c r="BE324" i="3" s="1"/>
  <c r="W95" i="1" s="1"/>
  <c r="BD263" i="3"/>
  <c r="BE263" i="3" s="1"/>
  <c r="W34" i="1" s="1"/>
  <c r="BD257" i="3"/>
  <c r="BE257" i="3" s="1"/>
  <c r="W28" i="1" s="1"/>
  <c r="BD253" i="3"/>
  <c r="BE253" i="3" s="1"/>
  <c r="W24" i="1" s="1"/>
  <c r="BD240" i="3"/>
  <c r="BE240" i="3" s="1"/>
  <c r="W11" i="1" s="1"/>
  <c r="BD237" i="3"/>
  <c r="BE237" i="3" s="1"/>
  <c r="W8" i="1" s="1"/>
  <c r="BD387" i="3"/>
  <c r="BE387" i="3" s="1"/>
  <c r="W158" i="1" s="1"/>
  <c r="BD271" i="3"/>
  <c r="BE271" i="3" s="1"/>
  <c r="W42" i="1" s="1"/>
  <c r="BD321" i="3"/>
  <c r="BE321" i="3" s="1"/>
  <c r="W92" i="1" s="1"/>
  <c r="BD349" i="3"/>
  <c r="BE349" i="3" s="1"/>
  <c r="W120" i="1" s="1"/>
  <c r="BD414" i="3"/>
  <c r="BE414" i="3" s="1"/>
  <c r="BD409" i="3"/>
  <c r="BE409" i="3" s="1"/>
  <c r="W180" i="1" s="1"/>
  <c r="BD359" i="3"/>
  <c r="BE359" i="3" s="1"/>
  <c r="W130" i="1" s="1"/>
  <c r="BD422" i="3"/>
  <c r="BE422" i="3" s="1"/>
  <c r="BD432" i="3"/>
  <c r="BE432" i="3" s="1"/>
  <c r="BD443" i="3"/>
  <c r="BE443" i="3" s="1"/>
  <c r="BD448" i="3"/>
  <c r="BE448" i="3" s="1"/>
  <c r="BD280" i="3"/>
  <c r="BE280" i="3" s="1"/>
  <c r="W51" i="1" s="1"/>
  <c r="BD383" i="3"/>
  <c r="BE383" i="3" s="1"/>
  <c r="W154" i="1" s="1"/>
  <c r="BD385" i="3"/>
  <c r="BE385" i="3" s="1"/>
  <c r="W156" i="1" s="1"/>
  <c r="BD404" i="3"/>
  <c r="BE404" i="3" s="1"/>
  <c r="W175" i="1" s="1"/>
  <c r="BD411" i="3"/>
  <c r="BE411" i="3" s="1"/>
  <c r="W182" i="1" s="1"/>
  <c r="BD413" i="3"/>
  <c r="BE413" i="3" s="1"/>
  <c r="W184" i="1" s="1"/>
  <c r="BD310" i="3"/>
  <c r="BE310" i="3" s="1"/>
  <c r="W81" i="1" s="1"/>
  <c r="BD315" i="3"/>
  <c r="BE315" i="3" s="1"/>
  <c r="W86" i="1" s="1"/>
  <c r="BD351" i="3"/>
  <c r="BE351" i="3" s="1"/>
  <c r="W122" i="1" s="1"/>
  <c r="BD412" i="3"/>
  <c r="BE412" i="3" s="1"/>
  <c r="W183" i="1" s="1"/>
  <c r="BD342" i="3"/>
  <c r="BE342" i="3" s="1"/>
  <c r="W113" i="1" s="1"/>
  <c r="BD437" i="3"/>
  <c r="BE437" i="3" s="1"/>
  <c r="BD445" i="3"/>
  <c r="BE445" i="3" s="1"/>
  <c r="BD290" i="3"/>
  <c r="BE290" i="3" s="1"/>
  <c r="W61" i="1" s="1"/>
  <c r="BD373" i="3"/>
  <c r="BE373" i="3" s="1"/>
  <c r="W144" i="1" s="1"/>
  <c r="BD386" i="3"/>
  <c r="BE386" i="3" s="1"/>
  <c r="W157" i="1" s="1"/>
  <c r="BD423" i="3"/>
  <c r="BE423" i="3" s="1"/>
  <c r="BD424" i="3"/>
  <c r="BE424" i="3" s="1"/>
  <c r="BD435" i="3"/>
  <c r="BE435" i="3" s="1"/>
  <c r="BD447" i="3"/>
  <c r="BE447" i="3" s="1"/>
  <c r="BD441" i="3"/>
  <c r="BE441" i="3" s="1"/>
  <c r="BD451" i="3"/>
  <c r="BE451" i="3" s="1"/>
  <c r="BD391" i="3"/>
  <c r="BE391" i="3" s="1"/>
  <c r="W162" i="1" s="1"/>
  <c r="BD431" i="3"/>
  <c r="BE431" i="3" s="1"/>
  <c r="BD430" i="3"/>
  <c r="BE430" i="3" s="1"/>
  <c r="BD446" i="3"/>
  <c r="BE446" i="3" s="1"/>
  <c r="BD453" i="3"/>
  <c r="BE453" i="3" s="1"/>
  <c r="BD238" i="3"/>
  <c r="BE238" i="3" s="1"/>
  <c r="W9" i="1" s="1"/>
  <c r="BD356" i="3"/>
  <c r="BE356" i="3" s="1"/>
  <c r="W127" i="1" s="1"/>
  <c r="BD436" i="3"/>
  <c r="BE436" i="3" s="1"/>
  <c r="BD369" i="3"/>
  <c r="BE369" i="3" s="1"/>
  <c r="W140" i="1" s="1"/>
  <c r="BD250" i="3"/>
  <c r="BE250" i="3" s="1"/>
  <c r="W21" i="1" s="1"/>
  <c r="BD371" i="3"/>
  <c r="BE371" i="3" s="1"/>
  <c r="W142" i="1" s="1"/>
  <c r="BD367" i="3"/>
  <c r="BE367" i="3" s="1"/>
  <c r="W138" i="1" s="1"/>
  <c r="BD393" i="3"/>
  <c r="BE393" i="3" s="1"/>
  <c r="W164" i="1" s="1"/>
  <c r="BD417" i="3"/>
  <c r="BE417" i="3" s="1"/>
  <c r="BD258" i="3"/>
  <c r="BE258" i="3" s="1"/>
  <c r="W29" i="1" s="1"/>
  <c r="BD272" i="3"/>
  <c r="BE272" i="3" s="1"/>
  <c r="W43" i="1" s="1"/>
  <c r="BD284" i="3"/>
  <c r="BE284" i="3" s="1"/>
  <c r="W55" i="1" s="1"/>
  <c r="BD389" i="3"/>
  <c r="BE389" i="3" s="1"/>
  <c r="W160" i="1" s="1"/>
  <c r="BD246" i="3"/>
  <c r="BE246" i="3" s="1"/>
  <c r="W17" i="1" s="1"/>
  <c r="BD264" i="3"/>
  <c r="BE264" i="3" s="1"/>
  <c r="W35" i="1" s="1"/>
  <c r="BD268" i="3"/>
  <c r="BE268" i="3" s="1"/>
  <c r="W39" i="1" s="1"/>
  <c r="BD427" i="3"/>
  <c r="BE427" i="3" s="1"/>
  <c r="BD288" i="3"/>
  <c r="BE288" i="3" s="1"/>
  <c r="W59" i="1" s="1"/>
  <c r="BD421" i="3"/>
  <c r="BE421" i="3" s="1"/>
  <c r="BD278" i="3"/>
  <c r="BE278" i="3" s="1"/>
  <c r="W49" i="1" s="1"/>
  <c r="BD399" i="3"/>
  <c r="BE399" i="3" s="1"/>
  <c r="W170" i="1" s="1"/>
  <c r="BD252" i="3"/>
  <c r="BE252" i="3" s="1"/>
  <c r="W23" i="1" s="1"/>
  <c r="BD282" i="3"/>
  <c r="BE282" i="3" s="1"/>
  <c r="W53" i="1" s="1"/>
  <c r="BD361" i="3"/>
  <c r="BE361" i="3" s="1"/>
  <c r="W132" i="1" s="1"/>
  <c r="BD429" i="3"/>
  <c r="BE429" i="3" s="1"/>
  <c r="BD425" i="3"/>
  <c r="BE425" i="3" s="1"/>
  <c r="BD401" i="3"/>
  <c r="BE401" i="3" s="1"/>
  <c r="W172" i="1" s="1"/>
  <c r="BD403" i="3"/>
  <c r="BE403" i="3" s="1"/>
  <c r="W174" i="1" s="1"/>
  <c r="BD405" i="3"/>
  <c r="BE405" i="3" s="1"/>
  <c r="W176" i="1" s="1"/>
  <c r="BD407" i="3"/>
  <c r="BE407" i="3" s="1"/>
  <c r="W178" i="1" s="1"/>
  <c r="BD395" i="3"/>
  <c r="BE395" i="3" s="1"/>
  <c r="W166" i="1" s="1"/>
  <c r="BD365" i="3"/>
  <c r="BE365" i="3" s="1"/>
  <c r="W136" i="1" s="1"/>
  <c r="BD355" i="3"/>
  <c r="BE355" i="3" s="1"/>
  <c r="W126" i="1" s="1"/>
  <c r="BD298" i="3"/>
  <c r="BE298" i="3" s="1"/>
  <c r="W69" i="1" s="1"/>
  <c r="BD292" i="3"/>
  <c r="BE292" i="3" s="1"/>
  <c r="W63" i="1" s="1"/>
  <c r="BD276" i="3"/>
  <c r="BE276" i="3" s="1"/>
  <c r="W47" i="1" s="1"/>
  <c r="BD266" i="3"/>
  <c r="BE266" i="3" s="1"/>
  <c r="W37" i="1" s="1"/>
  <c r="BD262" i="3"/>
  <c r="BE262" i="3" s="1"/>
  <c r="W33" i="1" s="1"/>
  <c r="BD260" i="3"/>
  <c r="BE260" i="3" s="1"/>
  <c r="W31" i="1" s="1"/>
  <c r="BD256" i="3"/>
  <c r="BE256" i="3" s="1"/>
  <c r="W27" i="1" s="1"/>
  <c r="BD244" i="3"/>
  <c r="BE244" i="3" s="1"/>
  <c r="W15" i="1" s="1"/>
  <c r="BD248" i="3"/>
  <c r="BE248" i="3" s="1"/>
  <c r="W19" i="1" s="1"/>
  <c r="BD236" i="3"/>
  <c r="BE236" i="3" s="1"/>
  <c r="W7" i="1" s="1"/>
  <c r="AO34" i="1" l="1"/>
  <c r="AQ34" i="1" s="1"/>
  <c r="AF34" i="1"/>
  <c r="AF3" i="1"/>
  <c r="AO3" i="1"/>
  <c r="AQ3" i="1" s="1"/>
  <c r="AR96" i="1"/>
  <c r="AN97" i="1"/>
  <c r="AI101" i="1"/>
  <c r="AR109" i="1"/>
  <c r="AO45" i="1"/>
  <c r="AQ45" i="1" s="1"/>
  <c r="AF45" i="1"/>
  <c r="AF37" i="1"/>
  <c r="AH37" i="1" s="1"/>
  <c r="AO37" i="1"/>
  <c r="AO7" i="1"/>
  <c r="AF7" i="1"/>
  <c r="AH7" i="1" s="1"/>
  <c r="AO9" i="1"/>
  <c r="AF9" i="1"/>
  <c r="AH9" i="1" s="1"/>
  <c r="AR24" i="1"/>
  <c r="AR34" i="1"/>
  <c r="AF8" i="1"/>
  <c r="AO8" i="1"/>
  <c r="AQ22" i="1"/>
  <c r="AR22" i="1"/>
  <c r="AN36" i="1"/>
  <c r="AO49" i="1"/>
  <c r="AF49" i="1"/>
  <c r="AH2" i="1"/>
  <c r="AI2" i="1"/>
  <c r="AU26" i="1"/>
  <c r="AH47" i="1"/>
  <c r="AI47" i="1"/>
  <c r="AU47" i="1" s="1"/>
  <c r="AX47" i="1" s="1"/>
  <c r="AO25" i="1"/>
  <c r="AF25" i="1"/>
  <c r="AH25" i="1" s="1"/>
  <c r="AO46" i="1"/>
  <c r="AQ46" i="1" s="1"/>
  <c r="AF46" i="1"/>
  <c r="AT30" i="1"/>
  <c r="AH18" i="1"/>
  <c r="AI18" i="1"/>
  <c r="AN44" i="1"/>
  <c r="AR46" i="1"/>
  <c r="AN41" i="1"/>
  <c r="AO17" i="1"/>
  <c r="AF17" i="1"/>
  <c r="AN61" i="1"/>
  <c r="AN78" i="1"/>
  <c r="AN91" i="1"/>
  <c r="AF11" i="1"/>
  <c r="AO11" i="1"/>
  <c r="AO43" i="1"/>
  <c r="AF43" i="1"/>
  <c r="AI37" i="1"/>
  <c r="AI9" i="1"/>
  <c r="AO24" i="1"/>
  <c r="AQ24" i="1" s="1"/>
  <c r="AF24" i="1"/>
  <c r="AQ31" i="1"/>
  <c r="AR31" i="1"/>
  <c r="AT32" i="1"/>
  <c r="AH4" i="1"/>
  <c r="AI4" i="1"/>
  <c r="AF15" i="1"/>
  <c r="AO15" i="1"/>
  <c r="AQ15" i="1" s="1"/>
  <c r="AN23" i="1"/>
  <c r="BA26" i="1"/>
  <c r="AS26" i="1"/>
  <c r="BD26" i="1" s="1"/>
  <c r="AW26" i="1"/>
  <c r="AI25" i="1"/>
  <c r="AY6" i="1"/>
  <c r="BB6" i="1" s="1"/>
  <c r="BC6" i="1"/>
  <c r="BE6" i="1" s="1"/>
  <c r="AH16" i="1"/>
  <c r="AI16" i="1"/>
  <c r="AX30" i="1"/>
  <c r="AR15" i="1"/>
  <c r="AR45" i="1"/>
  <c r="AT175" i="1"/>
  <c r="AW32" i="1"/>
  <c r="AS32" i="1"/>
  <c r="BD32" i="1" s="1"/>
  <c r="BA32" i="1"/>
  <c r="AY26" i="1"/>
  <c r="BB26" i="1" s="1"/>
  <c r="BC26" i="1"/>
  <c r="BE26" i="1" s="1"/>
  <c r="AQ10" i="1"/>
  <c r="AR10" i="1"/>
  <c r="AO42" i="1"/>
  <c r="AQ42" i="1" s="1"/>
  <c r="AF42" i="1"/>
  <c r="AO50" i="1"/>
  <c r="AF50" i="1"/>
  <c r="AR40" i="1"/>
  <c r="AI7" i="1"/>
  <c r="AH48" i="1"/>
  <c r="AI48" i="1"/>
  <c r="AU48" i="1" s="1"/>
  <c r="AX48" i="1" s="1"/>
  <c r="AH31" i="1"/>
  <c r="AI31" i="1"/>
  <c r="AU31" i="1" s="1"/>
  <c r="AH14" i="1"/>
  <c r="AI14" i="1"/>
  <c r="AX32" i="1"/>
  <c r="AO27" i="1"/>
  <c r="AF27" i="1"/>
  <c r="AQ4" i="1"/>
  <c r="AR4" i="1"/>
  <c r="AT4" i="1" s="1"/>
  <c r="AN21" i="1"/>
  <c r="AO28" i="1"/>
  <c r="AF28" i="1"/>
  <c r="AF38" i="1"/>
  <c r="AO38" i="1"/>
  <c r="AQ38" i="1" s="1"/>
  <c r="AO29" i="1"/>
  <c r="AF29" i="1"/>
  <c r="AH29" i="1" s="1"/>
  <c r="AR16" i="1"/>
  <c r="AT16" i="1" s="1"/>
  <c r="AQ16" i="1"/>
  <c r="AU6" i="1"/>
  <c r="AX6" i="1" s="1"/>
  <c r="AN39" i="1"/>
  <c r="AN33" i="1"/>
  <c r="AH96" i="1"/>
  <c r="AQ101" i="1"/>
  <c r="AT112" i="1"/>
  <c r="AI167" i="1"/>
  <c r="AI175" i="1"/>
  <c r="AO35" i="1"/>
  <c r="AF35" i="1"/>
  <c r="AX26" i="1"/>
  <c r="AH10" i="1"/>
  <c r="AI10" i="1"/>
  <c r="AU10" i="1" s="1"/>
  <c r="AO20" i="1"/>
  <c r="AQ20" i="1" s="1"/>
  <c r="AF20" i="1"/>
  <c r="AT48" i="1"/>
  <c r="AF40" i="1"/>
  <c r="AO40" i="1"/>
  <c r="AQ40" i="1" s="1"/>
  <c r="AO19" i="1"/>
  <c r="AF19" i="1"/>
  <c r="AH19" i="1" s="1"/>
  <c r="AQ14" i="1"/>
  <c r="AR14" i="1"/>
  <c r="AT14" i="1" s="1"/>
  <c r="AH22" i="1"/>
  <c r="AI22" i="1"/>
  <c r="AU22" i="1" s="1"/>
  <c r="AO5" i="1"/>
  <c r="AQ5" i="1" s="1"/>
  <c r="AF5" i="1"/>
  <c r="AO13" i="1"/>
  <c r="AF13" i="1"/>
  <c r="AR3" i="1"/>
  <c r="AR20" i="1"/>
  <c r="AQ2" i="1"/>
  <c r="AR2" i="1"/>
  <c r="AT2" i="1" s="1"/>
  <c r="AW30" i="1"/>
  <c r="BA30" i="1"/>
  <c r="AS30" i="1"/>
  <c r="BD30" i="1" s="1"/>
  <c r="AI29" i="1"/>
  <c r="AO12" i="1"/>
  <c r="AF12" i="1"/>
  <c r="AQ18" i="1"/>
  <c r="AR18" i="1"/>
  <c r="AT18" i="1" s="1"/>
  <c r="AF184" i="1"/>
  <c r="AO184" i="1"/>
  <c r="AQ184" i="1" s="1"/>
  <c r="AR184" i="1"/>
  <c r="AH183" i="1"/>
  <c r="AI183" i="1"/>
  <c r="AR183" i="1"/>
  <c r="AO182" i="1"/>
  <c r="AQ182" i="1" s="1"/>
  <c r="AH182" i="1"/>
  <c r="AI182" i="1"/>
  <c r="AF181" i="1"/>
  <c r="AO181" i="1"/>
  <c r="AR180" i="1"/>
  <c r="AH180" i="1"/>
  <c r="AI180" i="1"/>
  <c r="AU179" i="1"/>
  <c r="AX179" i="1" s="1"/>
  <c r="AT179" i="1"/>
  <c r="AS179" i="1"/>
  <c r="BD179" i="1" s="1"/>
  <c r="AW179" i="1"/>
  <c r="BA179" i="1"/>
  <c r="AF178" i="1"/>
  <c r="AO178" i="1"/>
  <c r="AQ178" i="1" s="1"/>
  <c r="AH177" i="1"/>
  <c r="AI177" i="1"/>
  <c r="AR177" i="1"/>
  <c r="AF176" i="1"/>
  <c r="AO176" i="1"/>
  <c r="AQ176" i="1" s="1"/>
  <c r="AU175" i="1"/>
  <c r="AX175" i="1" s="1"/>
  <c r="BC175" i="1"/>
  <c r="AY175" i="1"/>
  <c r="BB175" i="1" s="1"/>
  <c r="AS175" i="1"/>
  <c r="BD175" i="1" s="1"/>
  <c r="AW175" i="1"/>
  <c r="BA175" i="1"/>
  <c r="AF174" i="1"/>
  <c r="AO174" i="1"/>
  <c r="AQ174" i="1" s="1"/>
  <c r="AQ173" i="1"/>
  <c r="AR173" i="1"/>
  <c r="AI173" i="1"/>
  <c r="AU173" i="1" s="1"/>
  <c r="AH173" i="1"/>
  <c r="AF172" i="1"/>
  <c r="AO172" i="1"/>
  <c r="AQ172" i="1" s="1"/>
  <c r="AO171" i="1"/>
  <c r="AR171" i="1" s="1"/>
  <c r="AF171" i="1"/>
  <c r="AI171" i="1" s="1"/>
  <c r="AQ171" i="1"/>
  <c r="AF170" i="1"/>
  <c r="AO170" i="1"/>
  <c r="AQ170" i="1" s="1"/>
  <c r="AF169" i="1"/>
  <c r="AI169" i="1" s="1"/>
  <c r="AO169" i="1"/>
  <c r="AQ169" i="1" s="1"/>
  <c r="AH169" i="1"/>
  <c r="AF168" i="1"/>
  <c r="AO168" i="1"/>
  <c r="AQ168" i="1" s="1"/>
  <c r="AU167" i="1"/>
  <c r="AX167" i="1" s="1"/>
  <c r="AT167" i="1"/>
  <c r="BA167" i="1"/>
  <c r="AW167" i="1"/>
  <c r="AS167" i="1"/>
  <c r="BD167" i="1" s="1"/>
  <c r="AO166" i="1"/>
  <c r="AQ166" i="1" s="1"/>
  <c r="AF166" i="1"/>
  <c r="AQ165" i="1"/>
  <c r="AR165" i="1"/>
  <c r="AH165" i="1"/>
  <c r="AI165" i="1"/>
  <c r="AU165" i="1" s="1"/>
  <c r="AF164" i="1"/>
  <c r="AO164" i="1"/>
  <c r="AU163" i="1"/>
  <c r="AX163" i="1" s="1"/>
  <c r="AT163" i="1"/>
  <c r="BC163" i="1" s="1"/>
  <c r="BE163" i="1" s="1"/>
  <c r="AW163" i="1"/>
  <c r="BA163" i="1"/>
  <c r="AF162" i="1"/>
  <c r="AO162" i="1"/>
  <c r="AQ162" i="1" s="1"/>
  <c r="AT161" i="1"/>
  <c r="AY161" i="1" s="1"/>
  <c r="BB161" i="1" s="1"/>
  <c r="AU161" i="1"/>
  <c r="AX161" i="1" s="1"/>
  <c r="AS161" i="1"/>
  <c r="BD161" i="1" s="1"/>
  <c r="AW161" i="1"/>
  <c r="BA161" i="1"/>
  <c r="AF160" i="1"/>
  <c r="AO160" i="1"/>
  <c r="AQ160" i="1" s="1"/>
  <c r="AN159" i="1"/>
  <c r="AF159" i="1" s="1"/>
  <c r="AO158" i="1"/>
  <c r="AQ158" i="1" s="1"/>
  <c r="AF158" i="1"/>
  <c r="AH158" i="1" s="1"/>
  <c r="AR158" i="1"/>
  <c r="AI158" i="1"/>
  <c r="AF157" i="1"/>
  <c r="AO157" i="1"/>
  <c r="AQ157" i="1"/>
  <c r="AR157" i="1"/>
  <c r="AH157" i="1"/>
  <c r="AI157" i="1"/>
  <c r="AO156" i="1"/>
  <c r="AQ156" i="1" s="1"/>
  <c r="AF156" i="1"/>
  <c r="AF155" i="1"/>
  <c r="AQ155" i="1"/>
  <c r="AR155" i="1"/>
  <c r="AI155" i="1"/>
  <c r="AH155" i="1"/>
  <c r="AF154" i="1"/>
  <c r="AI154" i="1" s="1"/>
  <c r="AU154" i="1" s="1"/>
  <c r="AQ154" i="1"/>
  <c r="AR154" i="1"/>
  <c r="AH154" i="1"/>
  <c r="AF153" i="1"/>
  <c r="AO153" i="1"/>
  <c r="AQ152" i="1"/>
  <c r="AR152" i="1"/>
  <c r="AH152" i="1"/>
  <c r="AI152" i="1"/>
  <c r="AU152" i="1" s="1"/>
  <c r="AO151" i="1"/>
  <c r="AQ151" i="1" s="1"/>
  <c r="AF151" i="1"/>
  <c r="AR151" i="1"/>
  <c r="AH150" i="1"/>
  <c r="AI150" i="1"/>
  <c r="AQ150" i="1"/>
  <c r="AR150" i="1"/>
  <c r="AT150" i="1" s="1"/>
  <c r="AF149" i="1"/>
  <c r="AI149" i="1" s="1"/>
  <c r="AO149" i="1"/>
  <c r="AQ149" i="1"/>
  <c r="AR149" i="1"/>
  <c r="AH149" i="1"/>
  <c r="AO148" i="1"/>
  <c r="AQ148" i="1"/>
  <c r="AR148" i="1"/>
  <c r="AH148" i="1"/>
  <c r="AI148" i="1"/>
  <c r="AF147" i="1"/>
  <c r="AO147" i="1"/>
  <c r="AQ147" i="1" s="1"/>
  <c r="AH147" i="1"/>
  <c r="AI147" i="1"/>
  <c r="AI146" i="1"/>
  <c r="AH146" i="1"/>
  <c r="AQ146" i="1"/>
  <c r="AR146" i="1"/>
  <c r="AT146" i="1" s="1"/>
  <c r="AF145" i="1"/>
  <c r="AO145" i="1"/>
  <c r="AQ145" i="1"/>
  <c r="AR145" i="1"/>
  <c r="AH145" i="1"/>
  <c r="AI145" i="1"/>
  <c r="AH144" i="1"/>
  <c r="AI144" i="1"/>
  <c r="AQ144" i="1"/>
  <c r="AR144" i="1"/>
  <c r="AO143" i="1"/>
  <c r="AQ143" i="1" s="1"/>
  <c r="AF143" i="1"/>
  <c r="AH143" i="1" s="1"/>
  <c r="AO142" i="1"/>
  <c r="AQ142" i="1" s="1"/>
  <c r="AF142" i="1"/>
  <c r="AI142" i="1" s="1"/>
  <c r="AH141" i="1"/>
  <c r="AI141" i="1"/>
  <c r="AQ141" i="1"/>
  <c r="AR141" i="1"/>
  <c r="AT141" i="1" s="1"/>
  <c r="AQ140" i="1"/>
  <c r="AR140" i="1"/>
  <c r="AI140" i="1"/>
  <c r="AH140" i="1"/>
  <c r="AQ139" i="1"/>
  <c r="AR139" i="1"/>
  <c r="AH139" i="1"/>
  <c r="AI139" i="1"/>
  <c r="AU139" i="1" s="1"/>
  <c r="AF138" i="1"/>
  <c r="AH138" i="1" s="1"/>
  <c r="AO138" i="1"/>
  <c r="AQ138" i="1" s="1"/>
  <c r="AR138" i="1"/>
  <c r="AI138" i="1"/>
  <c r="AI137" i="1"/>
  <c r="AH137" i="1"/>
  <c r="AQ137" i="1"/>
  <c r="AR137" i="1"/>
  <c r="AQ136" i="1"/>
  <c r="AR136" i="1"/>
  <c r="AH136" i="1"/>
  <c r="AI136" i="1"/>
  <c r="AF135" i="1"/>
  <c r="AO135" i="1"/>
  <c r="AO134" i="1"/>
  <c r="AQ134" i="1" s="1"/>
  <c r="AF134" i="1"/>
  <c r="AI134" i="1"/>
  <c r="AH134" i="1"/>
  <c r="BA133" i="1"/>
  <c r="AS133" i="1"/>
  <c r="BD133" i="1" s="1"/>
  <c r="AW133" i="1"/>
  <c r="AT133" i="1"/>
  <c r="AO132" i="1"/>
  <c r="AQ132" i="1"/>
  <c r="AR132" i="1"/>
  <c r="AI132" i="1"/>
  <c r="AH132" i="1"/>
  <c r="AO131" i="1"/>
  <c r="AQ131" i="1" s="1"/>
  <c r="AF131" i="1"/>
  <c r="AH130" i="1"/>
  <c r="AI130" i="1"/>
  <c r="AQ130" i="1"/>
  <c r="AR130" i="1"/>
  <c r="AH129" i="1"/>
  <c r="AI129" i="1"/>
  <c r="AQ129" i="1"/>
  <c r="AR129" i="1"/>
  <c r="AT129" i="1" s="1"/>
  <c r="AF128" i="1"/>
  <c r="AO128" i="1"/>
  <c r="AO127" i="1"/>
  <c r="AF127" i="1"/>
  <c r="AO126" i="1"/>
  <c r="AR126" i="1" s="1"/>
  <c r="AH126" i="1"/>
  <c r="AI126" i="1"/>
  <c r="AF125" i="1"/>
  <c r="AO125" i="1"/>
  <c r="AF124" i="1"/>
  <c r="AO124" i="1"/>
  <c r="AO123" i="1"/>
  <c r="AF123" i="1"/>
  <c r="AO122" i="1"/>
  <c r="AF122" i="1"/>
  <c r="AF121" i="1"/>
  <c r="AO121" i="1"/>
  <c r="AO120" i="1"/>
  <c r="AF120" i="1"/>
  <c r="AF119" i="1"/>
  <c r="AO119" i="1"/>
  <c r="AF118" i="1"/>
  <c r="AO118" i="1"/>
  <c r="AO117" i="1"/>
  <c r="AF117" i="1"/>
  <c r="AN116" i="1"/>
  <c r="AF116" i="1"/>
  <c r="AO116" i="1"/>
  <c r="AU115" i="1"/>
  <c r="AX115" i="1" s="1"/>
  <c r="BC115" i="1"/>
  <c r="AY115" i="1"/>
  <c r="BB115" i="1" s="1"/>
  <c r="AS115" i="1"/>
  <c r="BD115" i="1" s="1"/>
  <c r="BA115" i="1"/>
  <c r="AW115" i="1"/>
  <c r="AO114" i="1"/>
  <c r="AQ114" i="1" s="1"/>
  <c r="AF114" i="1"/>
  <c r="AH114" i="1" s="1"/>
  <c r="AR114" i="1"/>
  <c r="AF113" i="1"/>
  <c r="AO113" i="1"/>
  <c r="AQ113" i="1" s="1"/>
  <c r="AY112" i="1"/>
  <c r="BB112" i="1" s="1"/>
  <c r="BC112" i="1"/>
  <c r="BA112" i="1"/>
  <c r="AS112" i="1"/>
  <c r="BD112" i="1" s="1"/>
  <c r="AW112" i="1"/>
  <c r="AU112" i="1"/>
  <c r="AX112" i="1" s="1"/>
  <c r="AO111" i="1"/>
  <c r="AF111" i="1"/>
  <c r="AH111" i="1" s="1"/>
  <c r="AI111" i="1"/>
  <c r="AQ111" i="1"/>
  <c r="AR111" i="1"/>
  <c r="AO110" i="1"/>
  <c r="AQ110" i="1" s="1"/>
  <c r="AF110" i="1"/>
  <c r="AU109" i="1"/>
  <c r="AX109" i="1" s="1"/>
  <c r="BA109" i="1"/>
  <c r="AS109" i="1"/>
  <c r="BD109" i="1" s="1"/>
  <c r="AW109" i="1"/>
  <c r="AT109" i="1"/>
  <c r="AF108" i="1"/>
  <c r="AH108" i="1" s="1"/>
  <c r="AI108" i="1"/>
  <c r="AQ108" i="1"/>
  <c r="AR108" i="1"/>
  <c r="AH107" i="1"/>
  <c r="AI107" i="1"/>
  <c r="AQ107" i="1"/>
  <c r="AR107" i="1"/>
  <c r="AH106" i="1"/>
  <c r="AI106" i="1"/>
  <c r="AQ106" i="1"/>
  <c r="AR106" i="1"/>
  <c r="AF105" i="1"/>
  <c r="AH105" i="1" s="1"/>
  <c r="AQ105" i="1"/>
  <c r="AR105" i="1"/>
  <c r="AQ104" i="1"/>
  <c r="AR104" i="1"/>
  <c r="AH104" i="1"/>
  <c r="AI104" i="1"/>
  <c r="AU104" i="1" s="1"/>
  <c r="AO103" i="1"/>
  <c r="AF103" i="1"/>
  <c r="AH103" i="1" s="1"/>
  <c r="AI103" i="1"/>
  <c r="AQ103" i="1"/>
  <c r="AR103" i="1"/>
  <c r="AO102" i="1"/>
  <c r="AF102" i="1"/>
  <c r="AT101" i="1"/>
  <c r="AY101" i="1" s="1"/>
  <c r="BB101" i="1" s="1"/>
  <c r="AU101" i="1"/>
  <c r="AX101" i="1" s="1"/>
  <c r="AW101" i="1"/>
  <c r="AS101" i="1"/>
  <c r="BD101" i="1" s="1"/>
  <c r="BA101" i="1"/>
  <c r="AH100" i="1"/>
  <c r="AI100" i="1"/>
  <c r="AQ100" i="1"/>
  <c r="AR100" i="1"/>
  <c r="AT100" i="1" s="1"/>
  <c r="AH99" i="1"/>
  <c r="AI99" i="1"/>
  <c r="AQ99" i="1"/>
  <c r="AR99" i="1"/>
  <c r="AT99" i="1" s="1"/>
  <c r="AQ98" i="1"/>
  <c r="AR98" i="1"/>
  <c r="AI98" i="1"/>
  <c r="AU98" i="1" s="1"/>
  <c r="AH98" i="1"/>
  <c r="AF97" i="1"/>
  <c r="AO97" i="1"/>
  <c r="AQ97" i="1" s="1"/>
  <c r="AR97" i="1"/>
  <c r="AU96" i="1"/>
  <c r="AX96" i="1" s="1"/>
  <c r="AT96" i="1"/>
  <c r="AW96" i="1"/>
  <c r="BA96" i="1"/>
  <c r="AS96" i="1"/>
  <c r="BD96" i="1" s="1"/>
  <c r="AO95" i="1"/>
  <c r="AF95" i="1"/>
  <c r="AF94" i="1"/>
  <c r="AO94" i="1"/>
  <c r="AN93" i="1"/>
  <c r="AF93" i="1" s="1"/>
  <c r="AO92" i="1"/>
  <c r="AF92" i="1"/>
  <c r="AF91" i="1"/>
  <c r="AO91" i="1"/>
  <c r="AH90" i="1"/>
  <c r="AI90" i="1"/>
  <c r="AQ90" i="1"/>
  <c r="AR90" i="1"/>
  <c r="AN89" i="1"/>
  <c r="AO89" i="1"/>
  <c r="AF89" i="1"/>
  <c r="AO88" i="1"/>
  <c r="AF88" i="1"/>
  <c r="AF87" i="1"/>
  <c r="AO87" i="1"/>
  <c r="AO86" i="1"/>
  <c r="AF86" i="1"/>
  <c r="AO85" i="1"/>
  <c r="AF85" i="1"/>
  <c r="AO84" i="1"/>
  <c r="AF84" i="1"/>
  <c r="AN83" i="1"/>
  <c r="AF83" i="1" s="1"/>
  <c r="AO82" i="1"/>
  <c r="AF82" i="1"/>
  <c r="AO81" i="1"/>
  <c r="AF81" i="1"/>
  <c r="AO80" i="1"/>
  <c r="AF80" i="1"/>
  <c r="AO79" i="1"/>
  <c r="AF79" i="1"/>
  <c r="AO78" i="1"/>
  <c r="AF78" i="1"/>
  <c r="AF77" i="1"/>
  <c r="AO77" i="1"/>
  <c r="AF76" i="1"/>
  <c r="AO76" i="1"/>
  <c r="AO75" i="1"/>
  <c r="AF75" i="1"/>
  <c r="AF74" i="1"/>
  <c r="AO74" i="1"/>
  <c r="AQ73" i="1"/>
  <c r="AR73" i="1"/>
  <c r="AH73" i="1"/>
  <c r="AI73" i="1"/>
  <c r="AN72" i="1"/>
  <c r="AF72" i="1" s="1"/>
  <c r="AO71" i="1"/>
  <c r="AF71" i="1"/>
  <c r="AO70" i="1"/>
  <c r="AF70" i="1"/>
  <c r="AO69" i="1"/>
  <c r="AQ69" i="1" s="1"/>
  <c r="AF69" i="1"/>
  <c r="AI69" i="1" s="1"/>
  <c r="AO68" i="1"/>
  <c r="AF68" i="1"/>
  <c r="AO67" i="1"/>
  <c r="AF67" i="1"/>
  <c r="AO66" i="1"/>
  <c r="AF66" i="1"/>
  <c r="AO65" i="1"/>
  <c r="AQ65" i="1" s="1"/>
  <c r="AF65" i="1"/>
  <c r="AR65" i="1"/>
  <c r="AO64" i="1"/>
  <c r="AQ64" i="1" s="1"/>
  <c r="AF64" i="1"/>
  <c r="AO63" i="1"/>
  <c r="AQ63" i="1" s="1"/>
  <c r="AF63" i="1"/>
  <c r="AH63" i="1" s="1"/>
  <c r="AR63" i="1"/>
  <c r="AH62" i="1"/>
  <c r="AI62" i="1"/>
  <c r="AQ62" i="1"/>
  <c r="AR62" i="1"/>
  <c r="AO61" i="1"/>
  <c r="AF61" i="1"/>
  <c r="AQ60" i="1"/>
  <c r="AR60" i="1"/>
  <c r="AH60" i="1"/>
  <c r="AI60" i="1"/>
  <c r="AU60" i="1" s="1"/>
  <c r="AO59" i="1"/>
  <c r="AQ59" i="1" s="1"/>
  <c r="AF59" i="1"/>
  <c r="AH59" i="1" s="1"/>
  <c r="AR59" i="1"/>
  <c r="AH58" i="1"/>
  <c r="AI58" i="1"/>
  <c r="AQ58" i="1"/>
  <c r="AR58" i="1"/>
  <c r="AF57" i="1"/>
  <c r="AI57" i="1" s="1"/>
  <c r="AO57" i="1"/>
  <c r="AQ57" i="1"/>
  <c r="AR57" i="1"/>
  <c r="AH57" i="1"/>
  <c r="AH56" i="1"/>
  <c r="AI56" i="1"/>
  <c r="AQ56" i="1"/>
  <c r="AR56" i="1"/>
  <c r="AQ55" i="1"/>
  <c r="AR55" i="1"/>
  <c r="AI55" i="1"/>
  <c r="AU55" i="1" s="1"/>
  <c r="AH55" i="1"/>
  <c r="AF54" i="1"/>
  <c r="AO54" i="1"/>
  <c r="AO53" i="1"/>
  <c r="AR53" i="1" s="1"/>
  <c r="AF53" i="1"/>
  <c r="AH53" i="1" s="1"/>
  <c r="AH52" i="1"/>
  <c r="AI52" i="1"/>
  <c r="AQ52" i="1"/>
  <c r="AR52" i="1"/>
  <c r="AO51" i="1"/>
  <c r="AQ51" i="1" s="1"/>
  <c r="AH51" i="1"/>
  <c r="AI51" i="1"/>
  <c r="AU132" i="1" l="1"/>
  <c r="AH171" i="1"/>
  <c r="AR182" i="1"/>
  <c r="AQ12" i="1"/>
  <c r="AR12" i="1"/>
  <c r="AH5" i="1"/>
  <c r="AI5" i="1"/>
  <c r="AY14" i="1"/>
  <c r="BB14" i="1" s="1"/>
  <c r="BC14" i="1"/>
  <c r="AY48" i="1"/>
  <c r="BB48" i="1" s="1"/>
  <c r="BC48" i="1"/>
  <c r="BA10" i="1"/>
  <c r="AS10" i="1"/>
  <c r="BD10" i="1" s="1"/>
  <c r="AW10" i="1"/>
  <c r="AQ35" i="1"/>
  <c r="AR35" i="1"/>
  <c r="AF33" i="1"/>
  <c r="AO33" i="1"/>
  <c r="BC4" i="1"/>
  <c r="AY4" i="1"/>
  <c r="BB4" i="1" s="1"/>
  <c r="AS31" i="1"/>
  <c r="BD31" i="1" s="1"/>
  <c r="AW31" i="1"/>
  <c r="BA31" i="1"/>
  <c r="AH42" i="1"/>
  <c r="AI42" i="1"/>
  <c r="AH15" i="1"/>
  <c r="AI15" i="1"/>
  <c r="AU15" i="1" s="1"/>
  <c r="AX15" i="1" s="1"/>
  <c r="AS4" i="1"/>
  <c r="BD4" i="1" s="1"/>
  <c r="AW4" i="1"/>
  <c r="BA4" i="1"/>
  <c r="AH11" i="1"/>
  <c r="AI11" i="1"/>
  <c r="AH17" i="1"/>
  <c r="AI17" i="1"/>
  <c r="BC30" i="1"/>
  <c r="BE30" i="1" s="1"/>
  <c r="AY30" i="1"/>
  <c r="BB30" i="1" s="1"/>
  <c r="BF30" i="1" s="1"/>
  <c r="AQ25" i="1"/>
  <c r="AR25" i="1"/>
  <c r="AT25" i="1" s="1"/>
  <c r="AU2" i="1"/>
  <c r="AX2" i="1" s="1"/>
  <c r="AQ9" i="1"/>
  <c r="AR9" i="1"/>
  <c r="AT9" i="1" s="1"/>
  <c r="AR51" i="1"/>
  <c r="AR142" i="1"/>
  <c r="AI143" i="1"/>
  <c r="AY18" i="1"/>
  <c r="BB18" i="1" s="1"/>
  <c r="BC18" i="1"/>
  <c r="BC2" i="1"/>
  <c r="AY2" i="1"/>
  <c r="BB2" i="1" s="1"/>
  <c r="AX14" i="1"/>
  <c r="AQ19" i="1"/>
  <c r="BA19" i="1" s="1"/>
  <c r="AR19" i="1"/>
  <c r="AH20" i="1"/>
  <c r="AI20" i="1"/>
  <c r="AU20" i="1" s="1"/>
  <c r="AF39" i="1"/>
  <c r="AO39" i="1"/>
  <c r="BC16" i="1"/>
  <c r="AY16" i="1"/>
  <c r="BB16" i="1" s="1"/>
  <c r="AH38" i="1"/>
  <c r="AI38" i="1"/>
  <c r="AF21" i="1"/>
  <c r="AO21" i="1"/>
  <c r="AU14" i="1"/>
  <c r="AR38" i="1"/>
  <c r="AT38" i="1" s="1"/>
  <c r="AU16" i="1"/>
  <c r="AX16" i="1" s="1"/>
  <c r="AU25" i="1"/>
  <c r="AX25" i="1" s="1"/>
  <c r="AH24" i="1"/>
  <c r="AI24" i="1"/>
  <c r="AU24" i="1" s="1"/>
  <c r="AH43" i="1"/>
  <c r="AI43" i="1"/>
  <c r="AQ17" i="1"/>
  <c r="AR17" i="1"/>
  <c r="AT17" i="1" s="1"/>
  <c r="AO44" i="1"/>
  <c r="AF44" i="1"/>
  <c r="AH46" i="1"/>
  <c r="AI46" i="1"/>
  <c r="AU46" i="1" s="1"/>
  <c r="AW2" i="1"/>
  <c r="BA2" i="1"/>
  <c r="AS2" i="1"/>
  <c r="BD2" i="1" s="1"/>
  <c r="AO36" i="1"/>
  <c r="AF36" i="1"/>
  <c r="AQ8" i="1"/>
  <c r="AR8" i="1"/>
  <c r="AH45" i="1"/>
  <c r="AI45" i="1"/>
  <c r="AU45" i="1" s="1"/>
  <c r="AX45" i="1" s="1"/>
  <c r="AH3" i="1"/>
  <c r="AI3" i="1"/>
  <c r="AU3" i="1" s="1"/>
  <c r="AQ53" i="1"/>
  <c r="AX60" i="1"/>
  <c r="AI53" i="1"/>
  <c r="AI59" i="1"/>
  <c r="AH69" i="1"/>
  <c r="AR113" i="1"/>
  <c r="AR134" i="1"/>
  <c r="AU140" i="1"/>
  <c r="AT144" i="1"/>
  <c r="AR147" i="1"/>
  <c r="AU182" i="1"/>
  <c r="AH13" i="1"/>
  <c r="AI13" i="1"/>
  <c r="AS20" i="1"/>
  <c r="BD20" i="1" s="1"/>
  <c r="AX20" i="1"/>
  <c r="AH28" i="1"/>
  <c r="AI28" i="1"/>
  <c r="AH27" i="1"/>
  <c r="AI27" i="1"/>
  <c r="AW14" i="1"/>
  <c r="BA14" i="1"/>
  <c r="AS14" i="1"/>
  <c r="BD14" i="1" s="1"/>
  <c r="AS48" i="1"/>
  <c r="BD48" i="1" s="1"/>
  <c r="AW48" i="1"/>
  <c r="BA48" i="1"/>
  <c r="AH50" i="1"/>
  <c r="AI50" i="1"/>
  <c r="AT10" i="1"/>
  <c r="AT45" i="1"/>
  <c r="AS16" i="1"/>
  <c r="BD16" i="1" s="1"/>
  <c r="AW16" i="1"/>
  <c r="BA16" i="1"/>
  <c r="AO23" i="1"/>
  <c r="AF23" i="1"/>
  <c r="BC32" i="1"/>
  <c r="BE32" i="1" s="1"/>
  <c r="AY32" i="1"/>
  <c r="BB32" i="1" s="1"/>
  <c r="BF32" i="1" s="1"/>
  <c r="AW24" i="1"/>
  <c r="AX24" i="1"/>
  <c r="AQ43" i="1"/>
  <c r="AR43" i="1"/>
  <c r="AT43" i="1" s="1"/>
  <c r="AR5" i="1"/>
  <c r="AT5" i="1" s="1"/>
  <c r="AU18" i="1"/>
  <c r="AX18" i="1" s="1"/>
  <c r="AX46" i="1"/>
  <c r="BA47" i="1"/>
  <c r="AS47" i="1"/>
  <c r="BD47" i="1" s="1"/>
  <c r="AW47" i="1"/>
  <c r="AH49" i="1"/>
  <c r="AI49" i="1"/>
  <c r="AT22" i="1"/>
  <c r="AH8" i="1"/>
  <c r="AI8" i="1"/>
  <c r="AU8" i="1" s="1"/>
  <c r="AI19" i="1"/>
  <c r="AU19" i="1" s="1"/>
  <c r="AQ7" i="1"/>
  <c r="BA7" i="1" s="1"/>
  <c r="AR7" i="1"/>
  <c r="AT7" i="1" s="1"/>
  <c r="AH34" i="1"/>
  <c r="AI34" i="1"/>
  <c r="AU34" i="1" s="1"/>
  <c r="AT62" i="1"/>
  <c r="AI63" i="1"/>
  <c r="AR69" i="1"/>
  <c r="AT90" i="1"/>
  <c r="AT106" i="1"/>
  <c r="AT107" i="1"/>
  <c r="AT108" i="1"/>
  <c r="AI114" i="1"/>
  <c r="AQ126" i="1"/>
  <c r="AU136" i="1"/>
  <c r="AR143" i="1"/>
  <c r="AT177" i="1"/>
  <c r="AH12" i="1"/>
  <c r="AI12" i="1"/>
  <c r="AU12" i="1" s="1"/>
  <c r="AT20" i="1"/>
  <c r="AQ13" i="1"/>
  <c r="AR13" i="1"/>
  <c r="AT13" i="1" s="1"/>
  <c r="BA22" i="1"/>
  <c r="AW22" i="1"/>
  <c r="AH40" i="1"/>
  <c r="AI40" i="1"/>
  <c r="AU40" i="1" s="1"/>
  <c r="AH35" i="1"/>
  <c r="AI35" i="1"/>
  <c r="AU35" i="1" s="1"/>
  <c r="AQ29" i="1"/>
  <c r="BA29" i="1" s="1"/>
  <c r="AR29" i="1"/>
  <c r="AT29" i="1" s="1"/>
  <c r="AQ28" i="1"/>
  <c r="AR28" i="1"/>
  <c r="AT28" i="1" s="1"/>
  <c r="AR42" i="1"/>
  <c r="AT42" i="1" s="1"/>
  <c r="AQ27" i="1"/>
  <c r="AR27" i="1"/>
  <c r="AT27" i="1" s="1"/>
  <c r="AX31" i="1"/>
  <c r="AQ50" i="1"/>
  <c r="AR50" i="1"/>
  <c r="AT50" i="1" s="1"/>
  <c r="AX10" i="1"/>
  <c r="AT15" i="1"/>
  <c r="BF6" i="1"/>
  <c r="BF26" i="1"/>
  <c r="AU4" i="1"/>
  <c r="AX4" i="1" s="1"/>
  <c r="AT31" i="1"/>
  <c r="AU9" i="1"/>
  <c r="AQ11" i="1"/>
  <c r="AR11" i="1"/>
  <c r="AT11" i="1" s="1"/>
  <c r="AO41" i="1"/>
  <c r="AF41" i="1"/>
  <c r="AS18" i="1"/>
  <c r="BD18" i="1" s="1"/>
  <c r="AW18" i="1"/>
  <c r="BA18" i="1"/>
  <c r="AW25" i="1"/>
  <c r="BA25" i="1"/>
  <c r="AS25" i="1"/>
  <c r="BD25" i="1" s="1"/>
  <c r="AQ49" i="1"/>
  <c r="AR49" i="1"/>
  <c r="AT49" i="1" s="1"/>
  <c r="AS22" i="1"/>
  <c r="BD22" i="1" s="1"/>
  <c r="AX22" i="1"/>
  <c r="AT34" i="1"/>
  <c r="AW9" i="1"/>
  <c r="BA9" i="1"/>
  <c r="AS9" i="1"/>
  <c r="BD9" i="1" s="1"/>
  <c r="AQ37" i="1"/>
  <c r="AW37" i="1" s="1"/>
  <c r="AR37" i="1"/>
  <c r="AT37" i="1" s="1"/>
  <c r="AT47" i="1"/>
  <c r="AX34" i="1"/>
  <c r="AH184" i="1"/>
  <c r="AI184" i="1"/>
  <c r="AU184" i="1" s="1"/>
  <c r="AX184" i="1" s="1"/>
  <c r="AT183" i="1"/>
  <c r="AY183" i="1" s="1"/>
  <c r="BB183" i="1" s="1"/>
  <c r="AU183" i="1"/>
  <c r="AX183" i="1" s="1"/>
  <c r="AW183" i="1"/>
  <c r="AS183" i="1"/>
  <c r="BD183" i="1" s="1"/>
  <c r="BA183" i="1"/>
  <c r="AX182" i="1"/>
  <c r="AS182" i="1"/>
  <c r="BD182" i="1" s="1"/>
  <c r="AW182" i="1"/>
  <c r="BA182" i="1"/>
  <c r="AT182" i="1"/>
  <c r="AQ181" i="1"/>
  <c r="AR181" i="1"/>
  <c r="AH181" i="1"/>
  <c r="AI181" i="1"/>
  <c r="AU181" i="1" s="1"/>
  <c r="AU180" i="1"/>
  <c r="AX180" i="1" s="1"/>
  <c r="AT180" i="1"/>
  <c r="BA180" i="1"/>
  <c r="AS180" i="1"/>
  <c r="BD180" i="1" s="1"/>
  <c r="AW180" i="1"/>
  <c r="BC179" i="1"/>
  <c r="BE179" i="1" s="1"/>
  <c r="AY179" i="1"/>
  <c r="BB179" i="1" s="1"/>
  <c r="BF179" i="1" s="1"/>
  <c r="AH178" i="1"/>
  <c r="AI178" i="1"/>
  <c r="AR178" i="1"/>
  <c r="AT178" i="1" s="1"/>
  <c r="BC177" i="1"/>
  <c r="AY177" i="1"/>
  <c r="BB177" i="1" s="1"/>
  <c r="AU177" i="1"/>
  <c r="AX177" i="1" s="1"/>
  <c r="AW177" i="1"/>
  <c r="AS177" i="1"/>
  <c r="BD177" i="1" s="1"/>
  <c r="BA177" i="1"/>
  <c r="AH176" i="1"/>
  <c r="AI176" i="1"/>
  <c r="AR176" i="1"/>
  <c r="BE175" i="1"/>
  <c r="BF175" i="1" s="1"/>
  <c r="AH174" i="1"/>
  <c r="AI174" i="1"/>
  <c r="AR174" i="1"/>
  <c r="AT174" i="1" s="1"/>
  <c r="BA173" i="1"/>
  <c r="AS173" i="1"/>
  <c r="BD173" i="1" s="1"/>
  <c r="AW173" i="1"/>
  <c r="AT173" i="1"/>
  <c r="AX173" i="1"/>
  <c r="AH172" i="1"/>
  <c r="AI172" i="1"/>
  <c r="AR172" i="1"/>
  <c r="AT172" i="1" s="1"/>
  <c r="AT171" i="1"/>
  <c r="AY171" i="1" s="1"/>
  <c r="BB171" i="1" s="1"/>
  <c r="AU171" i="1"/>
  <c r="AX171" i="1" s="1"/>
  <c r="AS171" i="1"/>
  <c r="BD171" i="1" s="1"/>
  <c r="BA171" i="1"/>
  <c r="AW171" i="1"/>
  <c r="AH170" i="1"/>
  <c r="AI170" i="1"/>
  <c r="AR170" i="1"/>
  <c r="AR169" i="1"/>
  <c r="AT169" i="1" s="1"/>
  <c r="AY169" i="1" s="1"/>
  <c r="BB169" i="1" s="1"/>
  <c r="BA169" i="1"/>
  <c r="AS169" i="1"/>
  <c r="BD169" i="1" s="1"/>
  <c r="AW169" i="1"/>
  <c r="AH168" i="1"/>
  <c r="AI168" i="1"/>
  <c r="AR168" i="1"/>
  <c r="AY167" i="1"/>
  <c r="BB167" i="1" s="1"/>
  <c r="BC167" i="1"/>
  <c r="BE167" i="1" s="1"/>
  <c r="AR166" i="1"/>
  <c r="AH166" i="1"/>
  <c r="AI166" i="1"/>
  <c r="AU166" i="1" s="1"/>
  <c r="AX166" i="1" s="1"/>
  <c r="BA165" i="1"/>
  <c r="AW165" i="1"/>
  <c r="AS165" i="1"/>
  <c r="BD165" i="1" s="1"/>
  <c r="AT165" i="1"/>
  <c r="AX165" i="1"/>
  <c r="AQ164" i="1"/>
  <c r="AR164" i="1"/>
  <c r="AH164" i="1"/>
  <c r="AI164" i="1"/>
  <c r="AU164" i="1" s="1"/>
  <c r="AY163" i="1"/>
  <c r="BB163" i="1" s="1"/>
  <c r="BF163" i="1" s="1"/>
  <c r="AH162" i="1"/>
  <c r="AI162" i="1"/>
  <c r="AR162" i="1"/>
  <c r="BC161" i="1"/>
  <c r="BE161" i="1" s="1"/>
  <c r="BF161" i="1" s="1"/>
  <c r="AR160" i="1"/>
  <c r="AH160" i="1"/>
  <c r="AI160" i="1"/>
  <c r="AU160" i="1" s="1"/>
  <c r="AO159" i="1"/>
  <c r="AQ159" i="1" s="1"/>
  <c r="AR159" i="1"/>
  <c r="AI159" i="1"/>
  <c r="AU159" i="1" s="1"/>
  <c r="AH159" i="1"/>
  <c r="AU158" i="1"/>
  <c r="AW158" i="1"/>
  <c r="BA158" i="1"/>
  <c r="AS158" i="1"/>
  <c r="BD158" i="1" s="1"/>
  <c r="AT158" i="1"/>
  <c r="AX158" i="1"/>
  <c r="AU157" i="1"/>
  <c r="AX157" i="1" s="1"/>
  <c r="BA157" i="1"/>
  <c r="AS157" i="1"/>
  <c r="BD157" i="1" s="1"/>
  <c r="AW157" i="1"/>
  <c r="AT157" i="1"/>
  <c r="AR156" i="1"/>
  <c r="AI156" i="1"/>
  <c r="AH156" i="1"/>
  <c r="AU155" i="1"/>
  <c r="AX155" i="1" s="1"/>
  <c r="AS155" i="1"/>
  <c r="BD155" i="1" s="1"/>
  <c r="BA155" i="1"/>
  <c r="AW155" i="1"/>
  <c r="AT155" i="1"/>
  <c r="AW154" i="1"/>
  <c r="AS154" i="1"/>
  <c r="BD154" i="1" s="1"/>
  <c r="BA154" i="1"/>
  <c r="AX154" i="1"/>
  <c r="AT154" i="1"/>
  <c r="AQ153" i="1"/>
  <c r="AR153" i="1"/>
  <c r="AI153" i="1"/>
  <c r="AU153" i="1" s="1"/>
  <c r="AH153" i="1"/>
  <c r="AW152" i="1"/>
  <c r="AS152" i="1"/>
  <c r="BD152" i="1" s="1"/>
  <c r="BA152" i="1"/>
  <c r="AT152" i="1"/>
  <c r="AX152" i="1"/>
  <c r="AI151" i="1"/>
  <c r="AU151" i="1" s="1"/>
  <c r="AH151" i="1"/>
  <c r="AU150" i="1"/>
  <c r="AX150" i="1" s="1"/>
  <c r="BC150" i="1"/>
  <c r="AY150" i="1"/>
  <c r="BB150" i="1" s="1"/>
  <c r="AW150" i="1"/>
  <c r="AS150" i="1"/>
  <c r="BD150" i="1" s="1"/>
  <c r="BA150" i="1"/>
  <c r="AU149" i="1"/>
  <c r="AX149" i="1" s="1"/>
  <c r="AT149" i="1"/>
  <c r="AS149" i="1"/>
  <c r="BD149" i="1" s="1"/>
  <c r="AW149" i="1"/>
  <c r="BA149" i="1"/>
  <c r="AT148" i="1"/>
  <c r="BC148" i="1" s="1"/>
  <c r="AW148" i="1"/>
  <c r="BA148" i="1"/>
  <c r="AS148" i="1"/>
  <c r="BD148" i="1" s="1"/>
  <c r="AY148" i="1"/>
  <c r="BB148" i="1" s="1"/>
  <c r="AU148" i="1"/>
  <c r="AX148" i="1" s="1"/>
  <c r="AU147" i="1"/>
  <c r="AX147" i="1" s="1"/>
  <c r="AS147" i="1"/>
  <c r="BD147" i="1" s="1"/>
  <c r="BA147" i="1"/>
  <c r="AW147" i="1"/>
  <c r="AT147" i="1"/>
  <c r="BC146" i="1"/>
  <c r="AY146" i="1"/>
  <c r="BB146" i="1" s="1"/>
  <c r="AS146" i="1"/>
  <c r="BD146" i="1" s="1"/>
  <c r="BA146" i="1"/>
  <c r="AW146" i="1"/>
  <c r="AU146" i="1"/>
  <c r="AX146" i="1" s="1"/>
  <c r="AU145" i="1"/>
  <c r="AX145" i="1" s="1"/>
  <c r="AS145" i="1"/>
  <c r="BD145" i="1" s="1"/>
  <c r="AW145" i="1"/>
  <c r="BA145" i="1"/>
  <c r="AT145" i="1"/>
  <c r="BC144" i="1"/>
  <c r="AY144" i="1"/>
  <c r="BB144" i="1" s="1"/>
  <c r="AU144" i="1"/>
  <c r="AX144" i="1" s="1"/>
  <c r="BA144" i="1"/>
  <c r="AS144" i="1"/>
  <c r="BD144" i="1" s="1"/>
  <c r="AW144" i="1"/>
  <c r="AU143" i="1"/>
  <c r="AX143" i="1" s="1"/>
  <c r="AW143" i="1"/>
  <c r="AS143" i="1"/>
  <c r="BD143" i="1" s="1"/>
  <c r="BA143" i="1"/>
  <c r="AT143" i="1"/>
  <c r="AU142" i="1"/>
  <c r="AH142" i="1"/>
  <c r="AW142" i="1" s="1"/>
  <c r="AT142" i="1"/>
  <c r="AS142" i="1"/>
  <c r="BD142" i="1" s="1"/>
  <c r="BA142" i="1"/>
  <c r="AX142" i="1"/>
  <c r="BC141" i="1"/>
  <c r="AY141" i="1"/>
  <c r="BB141" i="1" s="1"/>
  <c r="AU141" i="1"/>
  <c r="AX141" i="1" s="1"/>
  <c r="AW141" i="1"/>
  <c r="AS141" i="1"/>
  <c r="BD141" i="1" s="1"/>
  <c r="BA141" i="1"/>
  <c r="AT140" i="1"/>
  <c r="BC140" i="1" s="1"/>
  <c r="BA140" i="1"/>
  <c r="AW140" i="1"/>
  <c r="AS140" i="1"/>
  <c r="BD140" i="1" s="1"/>
  <c r="AY140" i="1"/>
  <c r="BB140" i="1" s="1"/>
  <c r="AX140" i="1"/>
  <c r="AS139" i="1"/>
  <c r="BD139" i="1" s="1"/>
  <c r="BA139" i="1"/>
  <c r="AW139" i="1"/>
  <c r="AT139" i="1"/>
  <c r="AX139" i="1"/>
  <c r="AU138" i="1"/>
  <c r="AX138" i="1" s="1"/>
  <c r="BA138" i="1"/>
  <c r="AS138" i="1"/>
  <c r="BD138" i="1" s="1"/>
  <c r="AW138" i="1"/>
  <c r="AT138" i="1"/>
  <c r="AT137" i="1"/>
  <c r="BC137" i="1" s="1"/>
  <c r="AW137" i="1"/>
  <c r="BA137" i="1"/>
  <c r="AS137" i="1"/>
  <c r="BD137" i="1" s="1"/>
  <c r="AU137" i="1"/>
  <c r="AX137" i="1" s="1"/>
  <c r="AS136" i="1"/>
  <c r="BD136" i="1" s="1"/>
  <c r="BA136" i="1"/>
  <c r="AW136" i="1"/>
  <c r="AT136" i="1"/>
  <c r="AX136" i="1"/>
  <c r="AQ135" i="1"/>
  <c r="AR135" i="1"/>
  <c r="AI135" i="1"/>
  <c r="AU135" i="1" s="1"/>
  <c r="AH135" i="1"/>
  <c r="AU134" i="1"/>
  <c r="AX134" i="1" s="1"/>
  <c r="AT134" i="1"/>
  <c r="BC134" i="1" s="1"/>
  <c r="AW134" i="1"/>
  <c r="AS134" i="1"/>
  <c r="BD134" i="1" s="1"/>
  <c r="BA134" i="1"/>
  <c r="AY134" i="1"/>
  <c r="BB134" i="1" s="1"/>
  <c r="BC133" i="1"/>
  <c r="BE133" i="1" s="1"/>
  <c r="AY133" i="1"/>
  <c r="BB133" i="1" s="1"/>
  <c r="AS132" i="1"/>
  <c r="BD132" i="1" s="1"/>
  <c r="BA132" i="1"/>
  <c r="AW132" i="1"/>
  <c r="AT132" i="1"/>
  <c r="AX132" i="1"/>
  <c r="AR131" i="1"/>
  <c r="AH131" i="1"/>
  <c r="AI131" i="1"/>
  <c r="AU131" i="1" s="1"/>
  <c r="AT130" i="1"/>
  <c r="BC130" i="1" s="1"/>
  <c r="AU130" i="1"/>
  <c r="AX130" i="1" s="1"/>
  <c r="AS130" i="1"/>
  <c r="BD130" i="1" s="1"/>
  <c r="BA130" i="1"/>
  <c r="AW130" i="1"/>
  <c r="AY129" i="1"/>
  <c r="BB129" i="1" s="1"/>
  <c r="BC129" i="1"/>
  <c r="AU129" i="1"/>
  <c r="AX129" i="1" s="1"/>
  <c r="BA129" i="1"/>
  <c r="AW129" i="1"/>
  <c r="AS129" i="1"/>
  <c r="BD129" i="1" s="1"/>
  <c r="AQ128" i="1"/>
  <c r="AR128" i="1"/>
  <c r="AI128" i="1"/>
  <c r="AU128" i="1" s="1"/>
  <c r="AH128" i="1"/>
  <c r="AH127" i="1"/>
  <c r="AI127" i="1"/>
  <c r="AQ127" i="1"/>
  <c r="AR127" i="1"/>
  <c r="AT127" i="1" s="1"/>
  <c r="AU126" i="1"/>
  <c r="AX126" i="1" s="1"/>
  <c r="AT126" i="1"/>
  <c r="AW126" i="1"/>
  <c r="AS126" i="1"/>
  <c r="BD126" i="1" s="1"/>
  <c r="BA126" i="1"/>
  <c r="AQ125" i="1"/>
  <c r="AR125" i="1"/>
  <c r="AH125" i="1"/>
  <c r="AI125" i="1"/>
  <c r="AU125" i="1" s="1"/>
  <c r="AQ124" i="1"/>
  <c r="AR124" i="1"/>
  <c r="AI124" i="1"/>
  <c r="AU124" i="1" s="1"/>
  <c r="AH124" i="1"/>
  <c r="AH123" i="1"/>
  <c r="AI123" i="1"/>
  <c r="AQ123" i="1"/>
  <c r="AR123" i="1"/>
  <c r="AT123" i="1" s="1"/>
  <c r="AH122" i="1"/>
  <c r="AI122" i="1"/>
  <c r="AQ122" i="1"/>
  <c r="AR122" i="1"/>
  <c r="AT122" i="1" s="1"/>
  <c r="AQ121" i="1"/>
  <c r="AR121" i="1"/>
  <c r="AI121" i="1"/>
  <c r="AH121" i="1"/>
  <c r="AI120" i="1"/>
  <c r="AH120" i="1"/>
  <c r="AQ120" i="1"/>
  <c r="AR120" i="1"/>
  <c r="AT120" i="1" s="1"/>
  <c r="AQ119" i="1"/>
  <c r="AR119" i="1"/>
  <c r="AI119" i="1"/>
  <c r="AU119" i="1" s="1"/>
  <c r="AH119" i="1"/>
  <c r="AQ118" i="1"/>
  <c r="AR118" i="1"/>
  <c r="AH118" i="1"/>
  <c r="AI118" i="1"/>
  <c r="AU118" i="1" s="1"/>
  <c r="AH117" i="1"/>
  <c r="AI117" i="1"/>
  <c r="AQ117" i="1"/>
  <c r="AR117" i="1"/>
  <c r="AT117" i="1" s="1"/>
  <c r="AQ116" i="1"/>
  <c r="AR116" i="1"/>
  <c r="AI116" i="1"/>
  <c r="AU116" i="1" s="1"/>
  <c r="AH116" i="1"/>
  <c r="BE115" i="1"/>
  <c r="BF115" i="1" s="1"/>
  <c r="AT114" i="1"/>
  <c r="BC114" i="1" s="1"/>
  <c r="AU114" i="1"/>
  <c r="AX114" i="1" s="1"/>
  <c r="AW114" i="1"/>
  <c r="BA114" i="1"/>
  <c r="AS114" i="1"/>
  <c r="BD114" i="1" s="1"/>
  <c r="AH113" i="1"/>
  <c r="AI113" i="1"/>
  <c r="AU113" i="1" s="1"/>
  <c r="BE112" i="1"/>
  <c r="BF112" i="1" s="1"/>
  <c r="AT111" i="1"/>
  <c r="BC111" i="1" s="1"/>
  <c r="AU111" i="1"/>
  <c r="AX111" i="1" s="1"/>
  <c r="AS111" i="1"/>
  <c r="BD111" i="1" s="1"/>
  <c r="AW111" i="1"/>
  <c r="BA111" i="1"/>
  <c r="AR110" i="1"/>
  <c r="AH110" i="1"/>
  <c r="AI110" i="1"/>
  <c r="BC109" i="1"/>
  <c r="BE109" i="1" s="1"/>
  <c r="AY109" i="1"/>
  <c r="BB109" i="1" s="1"/>
  <c r="BF109" i="1" s="1"/>
  <c r="AY108" i="1"/>
  <c r="BB108" i="1" s="1"/>
  <c r="BC108" i="1"/>
  <c r="AU108" i="1"/>
  <c r="AX108" i="1" s="1"/>
  <c r="AS108" i="1"/>
  <c r="BD108" i="1" s="1"/>
  <c r="AW108" i="1"/>
  <c r="BA108" i="1"/>
  <c r="AU107" i="1"/>
  <c r="AX107" i="1" s="1"/>
  <c r="BC107" i="1"/>
  <c r="AY107" i="1"/>
  <c r="BB107" i="1" s="1"/>
  <c r="BA107" i="1"/>
  <c r="AS107" i="1"/>
  <c r="BD107" i="1" s="1"/>
  <c r="AW107" i="1"/>
  <c r="AU106" i="1"/>
  <c r="AX106" i="1" s="1"/>
  <c r="BC106" i="1"/>
  <c r="AY106" i="1"/>
  <c r="BB106" i="1" s="1"/>
  <c r="AS106" i="1"/>
  <c r="BD106" i="1" s="1"/>
  <c r="AW106" i="1"/>
  <c r="BA106" i="1"/>
  <c r="AI105" i="1"/>
  <c r="AT105" i="1" s="1"/>
  <c r="AY105" i="1" s="1"/>
  <c r="BB105" i="1" s="1"/>
  <c r="AU105" i="1"/>
  <c r="AX105" i="1" s="1"/>
  <c r="AW105" i="1"/>
  <c r="BA105" i="1"/>
  <c r="AS105" i="1"/>
  <c r="BD105" i="1" s="1"/>
  <c r="AS104" i="1"/>
  <c r="BD104" i="1" s="1"/>
  <c r="AW104" i="1"/>
  <c r="BA104" i="1"/>
  <c r="AT104" i="1"/>
  <c r="AX104" i="1"/>
  <c r="AT103" i="1"/>
  <c r="BC103" i="1" s="1"/>
  <c r="AU103" i="1"/>
  <c r="AX103" i="1" s="1"/>
  <c r="AS103" i="1"/>
  <c r="BD103" i="1" s="1"/>
  <c r="AW103" i="1"/>
  <c r="BA103" i="1"/>
  <c r="AH102" i="1"/>
  <c r="AI102" i="1"/>
  <c r="AQ102" i="1"/>
  <c r="AR102" i="1"/>
  <c r="AT102" i="1" s="1"/>
  <c r="BC101" i="1"/>
  <c r="BE101" i="1" s="1"/>
  <c r="BF101" i="1" s="1"/>
  <c r="AY100" i="1"/>
  <c r="BB100" i="1" s="1"/>
  <c r="BC100" i="1"/>
  <c r="AU100" i="1"/>
  <c r="AX100" i="1" s="1"/>
  <c r="AS100" i="1"/>
  <c r="BD100" i="1" s="1"/>
  <c r="AW100" i="1"/>
  <c r="BA100" i="1"/>
  <c r="AU99" i="1"/>
  <c r="AX99" i="1" s="1"/>
  <c r="AY99" i="1"/>
  <c r="BB99" i="1" s="1"/>
  <c r="BC99" i="1"/>
  <c r="BA99" i="1"/>
  <c r="AS99" i="1"/>
  <c r="BD99" i="1" s="1"/>
  <c r="AW99" i="1"/>
  <c r="AX98" i="1"/>
  <c r="AT98" i="1"/>
  <c r="BA98" i="1"/>
  <c r="AS98" i="1"/>
  <c r="BD98" i="1" s="1"/>
  <c r="AW98" i="1"/>
  <c r="AH97" i="1"/>
  <c r="AI97" i="1"/>
  <c r="AU97" i="1" s="1"/>
  <c r="AX97" i="1" s="1"/>
  <c r="BC96" i="1"/>
  <c r="BE96" i="1" s="1"/>
  <c r="AY96" i="1"/>
  <c r="BB96" i="1" s="1"/>
  <c r="BF96" i="1" s="1"/>
  <c r="AI95" i="1"/>
  <c r="AH95" i="1"/>
  <c r="AQ95" i="1"/>
  <c r="AR95" i="1"/>
  <c r="AQ94" i="1"/>
  <c r="AR94" i="1"/>
  <c r="AI94" i="1"/>
  <c r="AH94" i="1"/>
  <c r="AO93" i="1"/>
  <c r="AR93" i="1" s="1"/>
  <c r="AQ93" i="1"/>
  <c r="AI93" i="1"/>
  <c r="AH93" i="1"/>
  <c r="AH92" i="1"/>
  <c r="AI92" i="1"/>
  <c r="AQ92" i="1"/>
  <c r="AR92" i="1"/>
  <c r="AT92" i="1" s="1"/>
  <c r="AQ91" i="1"/>
  <c r="AR91" i="1"/>
  <c r="AI91" i="1"/>
  <c r="AU91" i="1" s="1"/>
  <c r="AH91" i="1"/>
  <c r="AU90" i="1"/>
  <c r="AX90" i="1" s="1"/>
  <c r="AY90" i="1"/>
  <c r="BB90" i="1" s="1"/>
  <c r="BC90" i="1"/>
  <c r="AW90" i="1"/>
  <c r="AS90" i="1"/>
  <c r="BD90" i="1" s="1"/>
  <c r="BA90" i="1"/>
  <c r="AH89" i="1"/>
  <c r="AI89" i="1"/>
  <c r="AQ89" i="1"/>
  <c r="AR89" i="1"/>
  <c r="AH88" i="1"/>
  <c r="AI88" i="1"/>
  <c r="AQ88" i="1"/>
  <c r="AR88" i="1"/>
  <c r="AQ87" i="1"/>
  <c r="AR87" i="1"/>
  <c r="AH87" i="1"/>
  <c r="AI87" i="1"/>
  <c r="AH86" i="1"/>
  <c r="AI86" i="1"/>
  <c r="AQ86" i="1"/>
  <c r="AR86" i="1"/>
  <c r="AH85" i="1"/>
  <c r="AI85" i="1"/>
  <c r="AQ85" i="1"/>
  <c r="AR85" i="1"/>
  <c r="AH84" i="1"/>
  <c r="AI84" i="1"/>
  <c r="AQ84" i="1"/>
  <c r="AR84" i="1"/>
  <c r="AO83" i="1"/>
  <c r="AQ83" i="1" s="1"/>
  <c r="AR83" i="1"/>
  <c r="AH83" i="1"/>
  <c r="AI83" i="1"/>
  <c r="AH82" i="1"/>
  <c r="AI82" i="1"/>
  <c r="AQ82" i="1"/>
  <c r="AR82" i="1"/>
  <c r="AH81" i="1"/>
  <c r="AI81" i="1"/>
  <c r="AQ81" i="1"/>
  <c r="AR81" i="1"/>
  <c r="AH80" i="1"/>
  <c r="AI80" i="1"/>
  <c r="AQ80" i="1"/>
  <c r="AR80" i="1"/>
  <c r="AH79" i="1"/>
  <c r="AI79" i="1"/>
  <c r="AQ79" i="1"/>
  <c r="AR79" i="1"/>
  <c r="AH78" i="1"/>
  <c r="AI78" i="1"/>
  <c r="AQ78" i="1"/>
  <c r="AR78" i="1"/>
  <c r="AQ77" i="1"/>
  <c r="AR77" i="1"/>
  <c r="AH77" i="1"/>
  <c r="AI77" i="1"/>
  <c r="AQ76" i="1"/>
  <c r="AR76" i="1"/>
  <c r="AH76" i="1"/>
  <c r="AI76" i="1"/>
  <c r="AH75" i="1"/>
  <c r="AI75" i="1"/>
  <c r="AQ75" i="1"/>
  <c r="AR75" i="1"/>
  <c r="AQ74" i="1"/>
  <c r="AR74" i="1"/>
  <c r="AH74" i="1"/>
  <c r="AI74" i="1"/>
  <c r="AT73" i="1"/>
  <c r="AY73" i="1" s="1"/>
  <c r="BB73" i="1" s="1"/>
  <c r="AS73" i="1"/>
  <c r="BD73" i="1" s="1"/>
  <c r="BA73" i="1"/>
  <c r="AW73" i="1"/>
  <c r="AU73" i="1"/>
  <c r="AX73" i="1" s="1"/>
  <c r="AO72" i="1"/>
  <c r="AQ72" i="1" s="1"/>
  <c r="AH72" i="1"/>
  <c r="AI72" i="1"/>
  <c r="AH71" i="1"/>
  <c r="AI71" i="1"/>
  <c r="AQ71" i="1"/>
  <c r="AR71" i="1"/>
  <c r="AH70" i="1"/>
  <c r="AI70" i="1"/>
  <c r="AQ70" i="1"/>
  <c r="AR70" i="1"/>
  <c r="AU69" i="1"/>
  <c r="AS69" i="1"/>
  <c r="BD69" i="1" s="1"/>
  <c r="BA69" i="1"/>
  <c r="AW69" i="1"/>
  <c r="AT69" i="1"/>
  <c r="AX69" i="1"/>
  <c r="AH68" i="1"/>
  <c r="AI68" i="1"/>
  <c r="AQ68" i="1"/>
  <c r="AR68" i="1"/>
  <c r="AT68" i="1" s="1"/>
  <c r="AH67" i="1"/>
  <c r="AI67" i="1"/>
  <c r="AQ67" i="1"/>
  <c r="AR67" i="1"/>
  <c r="AH66" i="1"/>
  <c r="AI66" i="1"/>
  <c r="AQ66" i="1"/>
  <c r="AR66" i="1"/>
  <c r="AT66" i="1" s="1"/>
  <c r="AH65" i="1"/>
  <c r="AI65" i="1"/>
  <c r="AU65" i="1" s="1"/>
  <c r="AX65" i="1" s="1"/>
  <c r="AR64" i="1"/>
  <c r="AH64" i="1"/>
  <c r="AI64" i="1"/>
  <c r="AU63" i="1"/>
  <c r="AX63" i="1" s="1"/>
  <c r="AS63" i="1"/>
  <c r="BD63" i="1" s="1"/>
  <c r="BA63" i="1"/>
  <c r="AW63" i="1"/>
  <c r="AT63" i="1"/>
  <c r="AY62" i="1"/>
  <c r="BB62" i="1" s="1"/>
  <c r="BC62" i="1"/>
  <c r="AS62" i="1"/>
  <c r="BD62" i="1" s="1"/>
  <c r="AU62" i="1"/>
  <c r="AX62" i="1" s="1"/>
  <c r="AW62" i="1"/>
  <c r="BA62" i="1"/>
  <c r="AH61" i="1"/>
  <c r="AI61" i="1"/>
  <c r="AQ61" i="1"/>
  <c r="AR61" i="1"/>
  <c r="AS60" i="1"/>
  <c r="BD60" i="1" s="1"/>
  <c r="BA60" i="1"/>
  <c r="AW60" i="1"/>
  <c r="AT60" i="1"/>
  <c r="AT59" i="1"/>
  <c r="AY59" i="1" s="1"/>
  <c r="BB59" i="1" s="1"/>
  <c r="AW59" i="1"/>
  <c r="AU59" i="1"/>
  <c r="AX59" i="1" s="1"/>
  <c r="AS59" i="1"/>
  <c r="BD59" i="1" s="1"/>
  <c r="BA59" i="1"/>
  <c r="AT58" i="1"/>
  <c r="AY58" i="1" s="1"/>
  <c r="BB58" i="1" s="1"/>
  <c r="AU58" i="1"/>
  <c r="AX58" i="1" s="1"/>
  <c r="BA58" i="1"/>
  <c r="AW58" i="1"/>
  <c r="AS58" i="1"/>
  <c r="BD58" i="1" s="1"/>
  <c r="AU57" i="1"/>
  <c r="AX57" i="1" s="1"/>
  <c r="AS57" i="1"/>
  <c r="BD57" i="1" s="1"/>
  <c r="AW57" i="1"/>
  <c r="BA57" i="1"/>
  <c r="AT57" i="1"/>
  <c r="AT56" i="1"/>
  <c r="AY56" i="1" s="1"/>
  <c r="BB56" i="1" s="1"/>
  <c r="AU56" i="1"/>
  <c r="AX56" i="1" s="1"/>
  <c r="AW56" i="1"/>
  <c r="BA56" i="1"/>
  <c r="AS56" i="1"/>
  <c r="BD56" i="1" s="1"/>
  <c r="AT55" i="1"/>
  <c r="AS55" i="1"/>
  <c r="BD55" i="1" s="1"/>
  <c r="AW55" i="1"/>
  <c r="BA55" i="1"/>
  <c r="AX55" i="1"/>
  <c r="AQ54" i="1"/>
  <c r="AR54" i="1"/>
  <c r="AH54" i="1"/>
  <c r="AI54" i="1"/>
  <c r="AT53" i="1"/>
  <c r="AY53" i="1" s="1"/>
  <c r="BB53" i="1" s="1"/>
  <c r="AU53" i="1"/>
  <c r="AX53" i="1" s="1"/>
  <c r="AW53" i="1"/>
  <c r="AS53" i="1"/>
  <c r="BD53" i="1" s="1"/>
  <c r="BA53" i="1"/>
  <c r="AT52" i="1"/>
  <c r="BC52" i="1" s="1"/>
  <c r="AU52" i="1"/>
  <c r="AX52" i="1" s="1"/>
  <c r="BA52" i="1"/>
  <c r="AS52" i="1"/>
  <c r="BD52" i="1" s="1"/>
  <c r="AW52" i="1"/>
  <c r="AU51" i="1"/>
  <c r="AX51" i="1" s="1"/>
  <c r="AS51" i="1"/>
  <c r="BD51" i="1" s="1"/>
  <c r="BA51" i="1"/>
  <c r="AT51" i="1"/>
  <c r="AW51" i="1"/>
  <c r="AU54" i="1" l="1"/>
  <c r="AT61" i="1"/>
  <c r="AU64" i="1"/>
  <c r="AU74" i="1"/>
  <c r="AT75" i="1"/>
  <c r="AU76" i="1"/>
  <c r="AU77" i="1"/>
  <c r="AT78" i="1"/>
  <c r="AT79" i="1"/>
  <c r="AT80" i="1"/>
  <c r="AT81" i="1"/>
  <c r="AT82" i="1"/>
  <c r="AT84" i="1"/>
  <c r="AT85" i="1"/>
  <c r="AT86" i="1"/>
  <c r="AU87" i="1"/>
  <c r="AT88" i="1"/>
  <c r="AT89" i="1"/>
  <c r="AU94" i="1"/>
  <c r="AU110" i="1"/>
  <c r="AY34" i="1"/>
  <c r="BB34" i="1" s="1"/>
  <c r="BC34" i="1"/>
  <c r="AY49" i="1"/>
  <c r="BB49" i="1" s="1"/>
  <c r="BC49" i="1"/>
  <c r="AH41" i="1"/>
  <c r="AI41" i="1"/>
  <c r="AY42" i="1"/>
  <c r="BB42" i="1" s="1"/>
  <c r="BC42" i="1"/>
  <c r="AW40" i="1"/>
  <c r="BA40" i="1"/>
  <c r="AS40" i="1"/>
  <c r="BD40" i="1" s="1"/>
  <c r="AU49" i="1"/>
  <c r="AX49" i="1" s="1"/>
  <c r="BC5" i="1"/>
  <c r="AY5" i="1"/>
  <c r="BB5" i="1" s="1"/>
  <c r="AH23" i="1"/>
  <c r="AI23" i="1"/>
  <c r="AS50" i="1"/>
  <c r="BD50" i="1" s="1"/>
  <c r="AW50" i="1"/>
  <c r="BA50" i="1"/>
  <c r="AS27" i="1"/>
  <c r="BD27" i="1" s="1"/>
  <c r="AW27" i="1"/>
  <c r="BA27" i="1"/>
  <c r="AW29" i="1"/>
  <c r="AX40" i="1"/>
  <c r="AS3" i="1"/>
  <c r="BD3" i="1" s="1"/>
  <c r="AW3" i="1"/>
  <c r="BA3" i="1"/>
  <c r="AW7" i="1"/>
  <c r="AH36" i="1"/>
  <c r="AI36" i="1"/>
  <c r="AQ44" i="1"/>
  <c r="AR44" i="1"/>
  <c r="AS43" i="1"/>
  <c r="BD43" i="1" s="1"/>
  <c r="AW43" i="1"/>
  <c r="BA43" i="1"/>
  <c r="AU38" i="1"/>
  <c r="AX38" i="1" s="1"/>
  <c r="AQ39" i="1"/>
  <c r="AR39" i="1"/>
  <c r="AT19" i="1"/>
  <c r="AT3" i="1"/>
  <c r="BE18" i="1"/>
  <c r="AS37" i="1"/>
  <c r="BD37" i="1" s="1"/>
  <c r="AU11" i="1"/>
  <c r="AX11" i="1" s="1"/>
  <c r="BA15" i="1"/>
  <c r="AS15" i="1"/>
  <c r="BD15" i="1" s="1"/>
  <c r="AW15" i="1"/>
  <c r="BE4" i="1"/>
  <c r="BF4" i="1" s="1"/>
  <c r="AT35" i="1"/>
  <c r="AU5" i="1"/>
  <c r="AX5" i="1" s="1"/>
  <c r="AX12" i="1"/>
  <c r="AR72" i="1"/>
  <c r="BF133" i="1"/>
  <c r="AX164" i="1"/>
  <c r="AX181" i="1"/>
  <c r="AQ41" i="1"/>
  <c r="AR41" i="1"/>
  <c r="AT41" i="1" s="1"/>
  <c r="BC31" i="1"/>
  <c r="BE31" i="1" s="1"/>
  <c r="AY31" i="1"/>
  <c r="BB31" i="1" s="1"/>
  <c r="AY15" i="1"/>
  <c r="BB15" i="1" s="1"/>
  <c r="BC15" i="1"/>
  <c r="BE15" i="1" s="1"/>
  <c r="AY28" i="1"/>
  <c r="BC28" i="1"/>
  <c r="AX35" i="1"/>
  <c r="AY20" i="1"/>
  <c r="BB20" i="1" s="1"/>
  <c r="BC20" i="1"/>
  <c r="BE20" i="1" s="1"/>
  <c r="AS34" i="1"/>
  <c r="BD34" i="1" s="1"/>
  <c r="AW34" i="1"/>
  <c r="BA34" i="1"/>
  <c r="BA49" i="1"/>
  <c r="AW49" i="1"/>
  <c r="AS49" i="1"/>
  <c r="BD49" i="1" s="1"/>
  <c r="AY43" i="1"/>
  <c r="BB43" i="1" s="1"/>
  <c r="BC43" i="1"/>
  <c r="BE43" i="1" s="1"/>
  <c r="AQ23" i="1"/>
  <c r="AR23" i="1"/>
  <c r="AT23" i="1" s="1"/>
  <c r="BC45" i="1"/>
  <c r="AY45" i="1"/>
  <c r="BB45" i="1" s="1"/>
  <c r="AU28" i="1"/>
  <c r="AS29" i="1"/>
  <c r="BD29" i="1" s="1"/>
  <c r="AS7" i="1"/>
  <c r="BD7" i="1" s="1"/>
  <c r="AQ36" i="1"/>
  <c r="AR36" i="1"/>
  <c r="AT36" i="1" s="1"/>
  <c r="AY17" i="1"/>
  <c r="BC17" i="1"/>
  <c r="AY38" i="1"/>
  <c r="BB38" i="1" s="1"/>
  <c r="BC38" i="1"/>
  <c r="BE38" i="1" s="1"/>
  <c r="BA38" i="1"/>
  <c r="AW38" i="1"/>
  <c r="AS38" i="1"/>
  <c r="BD38" i="1" s="1"/>
  <c r="AH39" i="1"/>
  <c r="AI39" i="1"/>
  <c r="AU39" i="1" s="1"/>
  <c r="AX19" i="1"/>
  <c r="AX3" i="1"/>
  <c r="AY9" i="1"/>
  <c r="BB9" i="1" s="1"/>
  <c r="BC9" i="1"/>
  <c r="BE9" i="1" s="1"/>
  <c r="AY25" i="1"/>
  <c r="BC25" i="1"/>
  <c r="BE25" i="1" s="1"/>
  <c r="AT46" i="1"/>
  <c r="AS11" i="1"/>
  <c r="BD11" i="1" s="1"/>
  <c r="AW11" i="1"/>
  <c r="BA11" i="1"/>
  <c r="AU42" i="1"/>
  <c r="AX42" i="1" s="1"/>
  <c r="BF31" i="1"/>
  <c r="BE48" i="1"/>
  <c r="AW19" i="1"/>
  <c r="AW5" i="1"/>
  <c r="BA5" i="1"/>
  <c r="AS5" i="1"/>
  <c r="BD5" i="1" s="1"/>
  <c r="AY47" i="1"/>
  <c r="BB47" i="1" s="1"/>
  <c r="BC47" i="1"/>
  <c r="BE47" i="1" s="1"/>
  <c r="BF18" i="1"/>
  <c r="AY11" i="1"/>
  <c r="BB11" i="1" s="1"/>
  <c r="BC11" i="1"/>
  <c r="BE11" i="1" s="1"/>
  <c r="BC27" i="1"/>
  <c r="BE27" i="1" s="1"/>
  <c r="AY27" i="1"/>
  <c r="BB27" i="1" s="1"/>
  <c r="BB28" i="1"/>
  <c r="AX28" i="1"/>
  <c r="AW35" i="1"/>
  <c r="BA35" i="1"/>
  <c r="AS35" i="1"/>
  <c r="BD35" i="1" s="1"/>
  <c r="BC7" i="1"/>
  <c r="BE7" i="1" s="1"/>
  <c r="AY7" i="1"/>
  <c r="BB7" i="1" s="1"/>
  <c r="AS8" i="1"/>
  <c r="BD8" i="1" s="1"/>
  <c r="AW8" i="1"/>
  <c r="BA8" i="1"/>
  <c r="BF47" i="1"/>
  <c r="AY10" i="1"/>
  <c r="BB10" i="1" s="1"/>
  <c r="BC10" i="1"/>
  <c r="BE10" i="1" s="1"/>
  <c r="BF14" i="1"/>
  <c r="AS28" i="1"/>
  <c r="BD28" i="1" s="1"/>
  <c r="AW28" i="1"/>
  <c r="BA28" i="1"/>
  <c r="AU13" i="1"/>
  <c r="AX13" i="1" s="1"/>
  <c r="AS45" i="1"/>
  <c r="BD45" i="1" s="1"/>
  <c r="AW45" i="1"/>
  <c r="BA45" i="1"/>
  <c r="AT8" i="1"/>
  <c r="AS46" i="1"/>
  <c r="BD46" i="1" s="1"/>
  <c r="AW46" i="1"/>
  <c r="BA46" i="1"/>
  <c r="BB17" i="1"/>
  <c r="BA24" i="1"/>
  <c r="AS24" i="1"/>
  <c r="BD24" i="1" s="1"/>
  <c r="AQ21" i="1"/>
  <c r="AR21" i="1"/>
  <c r="BE2" i="1"/>
  <c r="BF2" i="1" s="1"/>
  <c r="BA37" i="1"/>
  <c r="AX9" i="1"/>
  <c r="BB25" i="1"/>
  <c r="AU17" i="1"/>
  <c r="AX17" i="1" s="1"/>
  <c r="AU37" i="1"/>
  <c r="AX37" i="1" s="1"/>
  <c r="AS42" i="1"/>
  <c r="BD42" i="1" s="1"/>
  <c r="AW42" i="1"/>
  <c r="BA42" i="1"/>
  <c r="AQ33" i="1"/>
  <c r="AR33" i="1"/>
  <c r="BF10" i="1"/>
  <c r="BF48" i="1"/>
  <c r="BE14" i="1"/>
  <c r="AT70" i="1"/>
  <c r="AT71" i="1"/>
  <c r="AU93" i="1"/>
  <c r="AT95" i="1"/>
  <c r="AX151" i="1"/>
  <c r="AY37" i="1"/>
  <c r="BB37" i="1" s="1"/>
  <c r="BF37" i="1" s="1"/>
  <c r="BC37" i="1"/>
  <c r="BE37" i="1" s="1"/>
  <c r="BF9" i="1"/>
  <c r="AY50" i="1"/>
  <c r="BB50" i="1" s="1"/>
  <c r="BC50" i="1"/>
  <c r="BE50" i="1" s="1"/>
  <c r="AY29" i="1"/>
  <c r="BB29" i="1" s="1"/>
  <c r="BC29" i="1"/>
  <c r="BE29" i="1" s="1"/>
  <c r="BC13" i="1"/>
  <c r="BE13" i="1" s="1"/>
  <c r="AY13" i="1"/>
  <c r="BB13" i="1" s="1"/>
  <c r="BA12" i="1"/>
  <c r="AS12" i="1"/>
  <c r="BD12" i="1" s="1"/>
  <c r="AW12" i="1"/>
  <c r="BC22" i="1"/>
  <c r="BE22" i="1" s="1"/>
  <c r="AY22" i="1"/>
  <c r="BB22" i="1" s="1"/>
  <c r="BF22" i="1" s="1"/>
  <c r="AU50" i="1"/>
  <c r="AX50" i="1" s="1"/>
  <c r="AU27" i="1"/>
  <c r="AX27" i="1" s="1"/>
  <c r="BA13" i="1"/>
  <c r="AS13" i="1"/>
  <c r="BD13" i="1" s="1"/>
  <c r="AW13" i="1"/>
  <c r="AX8" i="1"/>
  <c r="AH44" i="1"/>
  <c r="AI44" i="1"/>
  <c r="AU44" i="1" s="1"/>
  <c r="AX44" i="1" s="1"/>
  <c r="AU43" i="1"/>
  <c r="AX43" i="1" s="1"/>
  <c r="AT40" i="1"/>
  <c r="AH21" i="1"/>
  <c r="AI21" i="1"/>
  <c r="AU21" i="1" s="1"/>
  <c r="AX21" i="1" s="1"/>
  <c r="BE16" i="1"/>
  <c r="BF16" i="1" s="1"/>
  <c r="BA20" i="1"/>
  <c r="AW20" i="1"/>
  <c r="AU29" i="1"/>
  <c r="AX29" i="1" s="1"/>
  <c r="AT24" i="1"/>
  <c r="AS17" i="1"/>
  <c r="BD17" i="1" s="1"/>
  <c r="AW17" i="1"/>
  <c r="BA17" i="1"/>
  <c r="AU7" i="1"/>
  <c r="AX7" i="1" s="1"/>
  <c r="AH33" i="1"/>
  <c r="AI33" i="1"/>
  <c r="AU33" i="1" s="1"/>
  <c r="AS19" i="1"/>
  <c r="BD19" i="1" s="1"/>
  <c r="AT12" i="1"/>
  <c r="BA184" i="1"/>
  <c r="AS184" i="1"/>
  <c r="BD184" i="1" s="1"/>
  <c r="AW184" i="1"/>
  <c r="AT184" i="1"/>
  <c r="BC183" i="1"/>
  <c r="BE183" i="1" s="1"/>
  <c r="BF183" i="1" s="1"/>
  <c r="AY182" i="1"/>
  <c r="BB182" i="1" s="1"/>
  <c r="BC182" i="1"/>
  <c r="BE182" i="1" s="1"/>
  <c r="AS181" i="1"/>
  <c r="BD181" i="1" s="1"/>
  <c r="BA181" i="1"/>
  <c r="AW181" i="1"/>
  <c r="AT181" i="1"/>
  <c r="BC180" i="1"/>
  <c r="BE180" i="1" s="1"/>
  <c r="AY180" i="1"/>
  <c r="BB180" i="1" s="1"/>
  <c r="AU178" i="1"/>
  <c r="AS178" i="1"/>
  <c r="BD178" i="1" s="1"/>
  <c r="BA178" i="1"/>
  <c r="AW178" i="1"/>
  <c r="BC178" i="1"/>
  <c r="AY178" i="1"/>
  <c r="BB178" i="1" s="1"/>
  <c r="AX178" i="1"/>
  <c r="BE177" i="1"/>
  <c r="BF177" i="1" s="1"/>
  <c r="AT176" i="1"/>
  <c r="BC176" i="1" s="1"/>
  <c r="BA176" i="1"/>
  <c r="AS176" i="1"/>
  <c r="BD176" i="1" s="1"/>
  <c r="AW176" i="1"/>
  <c r="AY176" i="1"/>
  <c r="BB176" i="1" s="1"/>
  <c r="AU176" i="1"/>
  <c r="AX176" i="1" s="1"/>
  <c r="AY174" i="1"/>
  <c r="BB174" i="1" s="1"/>
  <c r="BC174" i="1"/>
  <c r="AU174" i="1"/>
  <c r="AX174" i="1" s="1"/>
  <c r="AW174" i="1"/>
  <c r="BA174" i="1"/>
  <c r="AS174" i="1"/>
  <c r="BD174" i="1" s="1"/>
  <c r="BC173" i="1"/>
  <c r="BE173" i="1" s="1"/>
  <c r="AY173" i="1"/>
  <c r="BB173" i="1" s="1"/>
  <c r="AY172" i="1"/>
  <c r="BB172" i="1" s="1"/>
  <c r="BC172" i="1"/>
  <c r="AU172" i="1"/>
  <c r="AX172" i="1" s="1"/>
  <c r="AW172" i="1"/>
  <c r="BA172" i="1"/>
  <c r="AS172" i="1"/>
  <c r="BD172" i="1" s="1"/>
  <c r="BC171" i="1"/>
  <c r="BE171" i="1" s="1"/>
  <c r="BF171" i="1" s="1"/>
  <c r="AT170" i="1"/>
  <c r="AY170" i="1" s="1"/>
  <c r="BB170" i="1" s="1"/>
  <c r="AU170" i="1"/>
  <c r="AX170" i="1" s="1"/>
  <c r="AW170" i="1"/>
  <c r="AS170" i="1"/>
  <c r="BD170" i="1" s="1"/>
  <c r="BA170" i="1"/>
  <c r="AU169" i="1"/>
  <c r="AX169" i="1" s="1"/>
  <c r="BC169" i="1"/>
  <c r="BE169" i="1" s="1"/>
  <c r="BF169" i="1" s="1"/>
  <c r="AT168" i="1"/>
  <c r="BC168" i="1" s="1"/>
  <c r="AU168" i="1"/>
  <c r="AX168" i="1" s="1"/>
  <c r="BA168" i="1"/>
  <c r="AS168" i="1"/>
  <c r="BD168" i="1" s="1"/>
  <c r="AW168" i="1"/>
  <c r="BF167" i="1"/>
  <c r="AT166" i="1"/>
  <c r="BA166" i="1"/>
  <c r="AS166" i="1"/>
  <c r="BD166" i="1" s="1"/>
  <c r="AW166" i="1"/>
  <c r="AY165" i="1"/>
  <c r="BB165" i="1" s="1"/>
  <c r="BC165" i="1"/>
  <c r="BE165" i="1" s="1"/>
  <c r="AW164" i="1"/>
  <c r="AS164" i="1"/>
  <c r="BD164" i="1" s="1"/>
  <c r="BA164" i="1"/>
  <c r="AT164" i="1"/>
  <c r="AT162" i="1"/>
  <c r="AY162" i="1" s="1"/>
  <c r="BB162" i="1" s="1"/>
  <c r="AU162" i="1"/>
  <c r="AX162" i="1" s="1"/>
  <c r="AW162" i="1"/>
  <c r="BA162" i="1"/>
  <c r="AS162" i="1"/>
  <c r="BD162" i="1" s="1"/>
  <c r="BA160" i="1"/>
  <c r="AW160" i="1"/>
  <c r="AS160" i="1"/>
  <c r="BD160" i="1" s="1"/>
  <c r="AX160" i="1"/>
  <c r="AT160" i="1"/>
  <c r="BA159" i="1"/>
  <c r="AS159" i="1"/>
  <c r="BD159" i="1" s="1"/>
  <c r="AW159" i="1"/>
  <c r="AT159" i="1"/>
  <c r="AX159" i="1"/>
  <c r="AY158" i="1"/>
  <c r="BB158" i="1" s="1"/>
  <c r="BC158" i="1"/>
  <c r="BE158" i="1" s="1"/>
  <c r="AY157" i="1"/>
  <c r="BB157" i="1" s="1"/>
  <c r="BC157" i="1"/>
  <c r="BE157" i="1" s="1"/>
  <c r="AU156" i="1"/>
  <c r="AX156" i="1" s="1"/>
  <c r="AT156" i="1"/>
  <c r="AY156" i="1" s="1"/>
  <c r="BB156" i="1" s="1"/>
  <c r="BA156" i="1"/>
  <c r="AW156" i="1"/>
  <c r="AS156" i="1"/>
  <c r="BD156" i="1" s="1"/>
  <c r="BC156" i="1"/>
  <c r="AY155" i="1"/>
  <c r="BB155" i="1" s="1"/>
  <c r="BF155" i="1" s="1"/>
  <c r="BC155" i="1"/>
  <c r="BE155" i="1" s="1"/>
  <c r="AY154" i="1"/>
  <c r="BB154" i="1" s="1"/>
  <c r="BC154" i="1"/>
  <c r="BE154" i="1" s="1"/>
  <c r="BA153" i="1"/>
  <c r="AW153" i="1"/>
  <c r="AS153" i="1"/>
  <c r="BD153" i="1" s="1"/>
  <c r="AT153" i="1"/>
  <c r="AX153" i="1"/>
  <c r="BC152" i="1"/>
  <c r="BE152" i="1" s="1"/>
  <c r="AY152" i="1"/>
  <c r="BB152" i="1" s="1"/>
  <c r="BF152" i="1" s="1"/>
  <c r="AW151" i="1"/>
  <c r="AS151" i="1"/>
  <c r="BD151" i="1" s="1"/>
  <c r="BA151" i="1"/>
  <c r="AT151" i="1"/>
  <c r="BE150" i="1"/>
  <c r="BF150" i="1" s="1"/>
  <c r="AY149" i="1"/>
  <c r="BB149" i="1" s="1"/>
  <c r="BF149" i="1" s="1"/>
  <c r="BC149" i="1"/>
  <c r="BE149" i="1" s="1"/>
  <c r="BE148" i="1"/>
  <c r="BF148" i="1" s="1"/>
  <c r="AY147" i="1"/>
  <c r="BB147" i="1" s="1"/>
  <c r="BF147" i="1" s="1"/>
  <c r="BC147" i="1"/>
  <c r="BE147" i="1" s="1"/>
  <c r="BE146" i="1"/>
  <c r="BF146" i="1" s="1"/>
  <c r="AY145" i="1"/>
  <c r="BB145" i="1" s="1"/>
  <c r="BC145" i="1"/>
  <c r="BE145" i="1" s="1"/>
  <c r="BE144" i="1"/>
  <c r="BF144" i="1" s="1"/>
  <c r="AY143" i="1"/>
  <c r="BB143" i="1" s="1"/>
  <c r="BC143" i="1"/>
  <c r="BE143" i="1" s="1"/>
  <c r="AY142" i="1"/>
  <c r="BB142" i="1" s="1"/>
  <c r="BF142" i="1" s="1"/>
  <c r="BC142" i="1"/>
  <c r="BE142" i="1" s="1"/>
  <c r="BE141" i="1"/>
  <c r="BF141" i="1" s="1"/>
  <c r="BE140" i="1"/>
  <c r="BF140" i="1" s="1"/>
  <c r="AY139" i="1"/>
  <c r="BB139" i="1" s="1"/>
  <c r="BC139" i="1"/>
  <c r="BE139" i="1" s="1"/>
  <c r="AY138" i="1"/>
  <c r="BB138" i="1" s="1"/>
  <c r="BC138" i="1"/>
  <c r="BE138" i="1" s="1"/>
  <c r="AY137" i="1"/>
  <c r="BB137" i="1" s="1"/>
  <c r="BF137" i="1" s="1"/>
  <c r="BE137" i="1"/>
  <c r="BC136" i="1"/>
  <c r="BE136" i="1" s="1"/>
  <c r="AY136" i="1"/>
  <c r="BB136" i="1" s="1"/>
  <c r="BF136" i="1" s="1"/>
  <c r="AS135" i="1"/>
  <c r="BD135" i="1" s="1"/>
  <c r="AW135" i="1"/>
  <c r="BA135" i="1"/>
  <c r="AT135" i="1"/>
  <c r="AX135" i="1"/>
  <c r="BE134" i="1"/>
  <c r="BF134" i="1" s="1"/>
  <c r="AY132" i="1"/>
  <c r="BB132" i="1" s="1"/>
  <c r="BC132" i="1"/>
  <c r="BE132" i="1" s="1"/>
  <c r="BA131" i="1"/>
  <c r="AW131" i="1"/>
  <c r="AS131" i="1"/>
  <c r="BD131" i="1" s="1"/>
  <c r="AX131" i="1"/>
  <c r="AT131" i="1"/>
  <c r="AY130" i="1"/>
  <c r="BB130" i="1" s="1"/>
  <c r="BE130" i="1"/>
  <c r="BE129" i="1"/>
  <c r="BF129" i="1" s="1"/>
  <c r="AX128" i="1"/>
  <c r="AS128" i="1"/>
  <c r="BD128" i="1" s="1"/>
  <c r="BA128" i="1"/>
  <c r="AW128" i="1"/>
  <c r="AT128" i="1"/>
  <c r="AY127" i="1"/>
  <c r="BB127" i="1" s="1"/>
  <c r="BC127" i="1"/>
  <c r="AU127" i="1"/>
  <c r="AX127" i="1" s="1"/>
  <c r="AS127" i="1"/>
  <c r="BD127" i="1" s="1"/>
  <c r="BA127" i="1"/>
  <c r="AW127" i="1"/>
  <c r="BC126" i="1"/>
  <c r="BE126" i="1" s="1"/>
  <c r="AY126" i="1"/>
  <c r="BB126" i="1" s="1"/>
  <c r="BA125" i="1"/>
  <c r="AW125" i="1"/>
  <c r="AS125" i="1"/>
  <c r="BD125" i="1" s="1"/>
  <c r="AT125" i="1"/>
  <c r="AX125" i="1"/>
  <c r="AS124" i="1"/>
  <c r="BD124" i="1" s="1"/>
  <c r="BA124" i="1"/>
  <c r="AW124" i="1"/>
  <c r="AT124" i="1"/>
  <c r="AX124" i="1"/>
  <c r="BC123" i="1"/>
  <c r="AY123" i="1"/>
  <c r="BB123" i="1" s="1"/>
  <c r="AU123" i="1"/>
  <c r="AX123" i="1" s="1"/>
  <c r="BA123" i="1"/>
  <c r="AS123" i="1"/>
  <c r="BD123" i="1" s="1"/>
  <c r="AW123" i="1"/>
  <c r="AU122" i="1"/>
  <c r="AX122" i="1" s="1"/>
  <c r="AY122" i="1"/>
  <c r="BB122" i="1" s="1"/>
  <c r="BC122" i="1"/>
  <c r="BA122" i="1"/>
  <c r="AW122" i="1"/>
  <c r="AS122" i="1"/>
  <c r="BD122" i="1" s="1"/>
  <c r="AU121" i="1"/>
  <c r="AS121" i="1"/>
  <c r="BD121" i="1" s="1"/>
  <c r="BA121" i="1"/>
  <c r="AW121" i="1"/>
  <c r="AX121" i="1"/>
  <c r="AT121" i="1"/>
  <c r="AY120" i="1"/>
  <c r="BB120" i="1" s="1"/>
  <c r="BC120" i="1"/>
  <c r="AS120" i="1"/>
  <c r="BD120" i="1" s="1"/>
  <c r="AW120" i="1"/>
  <c r="BA120" i="1"/>
  <c r="AU120" i="1"/>
  <c r="AX120" i="1" s="1"/>
  <c r="AW119" i="1"/>
  <c r="AS119" i="1"/>
  <c r="BD119" i="1" s="1"/>
  <c r="BA119" i="1"/>
  <c r="AT119" i="1"/>
  <c r="AX119" i="1"/>
  <c r="AW118" i="1"/>
  <c r="AS118" i="1"/>
  <c r="BD118" i="1" s="1"/>
  <c r="BA118" i="1"/>
  <c r="AT118" i="1"/>
  <c r="AX118" i="1"/>
  <c r="BC117" i="1"/>
  <c r="AY117" i="1"/>
  <c r="BB117" i="1" s="1"/>
  <c r="AU117" i="1"/>
  <c r="AX117" i="1" s="1"/>
  <c r="AW117" i="1"/>
  <c r="AS117" i="1"/>
  <c r="BD117" i="1" s="1"/>
  <c r="BA117" i="1"/>
  <c r="AW116" i="1"/>
  <c r="AS116" i="1"/>
  <c r="BD116" i="1" s="1"/>
  <c r="BA116" i="1"/>
  <c r="AT116" i="1"/>
  <c r="AX116" i="1"/>
  <c r="AY114" i="1"/>
  <c r="BB114" i="1" s="1"/>
  <c r="BE114" i="1"/>
  <c r="AX113" i="1"/>
  <c r="AW113" i="1"/>
  <c r="BA113" i="1"/>
  <c r="AS113" i="1"/>
  <c r="BD113" i="1" s="1"/>
  <c r="AT113" i="1"/>
  <c r="AY111" i="1"/>
  <c r="BB111" i="1" s="1"/>
  <c r="BE111" i="1"/>
  <c r="AX110" i="1"/>
  <c r="AS110" i="1"/>
  <c r="BD110" i="1" s="1"/>
  <c r="AW110" i="1"/>
  <c r="BA110" i="1"/>
  <c r="AT110" i="1"/>
  <c r="BE108" i="1"/>
  <c r="BF108" i="1" s="1"/>
  <c r="BE107" i="1"/>
  <c r="BF107" i="1" s="1"/>
  <c r="BE106" i="1"/>
  <c r="BF106" i="1" s="1"/>
  <c r="BC105" i="1"/>
  <c r="BE105" i="1" s="1"/>
  <c r="BF105" i="1" s="1"/>
  <c r="BC104" i="1"/>
  <c r="BE104" i="1" s="1"/>
  <c r="AY104" i="1"/>
  <c r="BB104" i="1" s="1"/>
  <c r="BF104" i="1" s="1"/>
  <c r="AY103" i="1"/>
  <c r="BB103" i="1" s="1"/>
  <c r="BE103" i="1"/>
  <c r="AY102" i="1"/>
  <c r="BB102" i="1" s="1"/>
  <c r="BC102" i="1"/>
  <c r="AU102" i="1"/>
  <c r="AX102" i="1" s="1"/>
  <c r="AW102" i="1"/>
  <c r="AS102" i="1"/>
  <c r="BD102" i="1" s="1"/>
  <c r="BA102" i="1"/>
  <c r="BE100" i="1"/>
  <c r="BF100" i="1" s="1"/>
  <c r="BE99" i="1"/>
  <c r="BF99" i="1" s="1"/>
  <c r="BC98" i="1"/>
  <c r="BE98" i="1" s="1"/>
  <c r="AY98" i="1"/>
  <c r="BB98" i="1" s="1"/>
  <c r="BF98" i="1" s="1"/>
  <c r="BA97" i="1"/>
  <c r="AW97" i="1"/>
  <c r="AS97" i="1"/>
  <c r="BD97" i="1" s="1"/>
  <c r="AT97" i="1"/>
  <c r="AS95" i="1"/>
  <c r="BD95" i="1" s="1"/>
  <c r="BA95" i="1"/>
  <c r="AW95" i="1"/>
  <c r="BC95" i="1"/>
  <c r="AY95" i="1"/>
  <c r="BB95" i="1" s="1"/>
  <c r="AU95" i="1"/>
  <c r="AX95" i="1" s="1"/>
  <c r="AX94" i="1"/>
  <c r="AT94" i="1"/>
  <c r="AW94" i="1"/>
  <c r="AS94" i="1"/>
  <c r="BD94" i="1" s="1"/>
  <c r="BA94" i="1"/>
  <c r="AX93" i="1"/>
  <c r="AT93" i="1"/>
  <c r="AS93" i="1"/>
  <c r="BD93" i="1" s="1"/>
  <c r="BA93" i="1"/>
  <c r="AW93" i="1"/>
  <c r="BC92" i="1"/>
  <c r="AY92" i="1"/>
  <c r="BB92" i="1" s="1"/>
  <c r="AU92" i="1"/>
  <c r="AX92" i="1" s="1"/>
  <c r="AS92" i="1"/>
  <c r="BD92" i="1" s="1"/>
  <c r="AW92" i="1"/>
  <c r="BA92" i="1"/>
  <c r="AX91" i="1"/>
  <c r="AS91" i="1"/>
  <c r="BD91" i="1" s="1"/>
  <c r="BA91" i="1"/>
  <c r="AW91" i="1"/>
  <c r="AT91" i="1"/>
  <c r="BE90" i="1"/>
  <c r="BF90" i="1"/>
  <c r="AY89" i="1"/>
  <c r="BB89" i="1" s="1"/>
  <c r="BC89" i="1"/>
  <c r="AU89" i="1"/>
  <c r="AX89" i="1" s="1"/>
  <c r="BA89" i="1"/>
  <c r="AW89" i="1"/>
  <c r="AS89" i="1"/>
  <c r="BD89" i="1" s="1"/>
  <c r="AY88" i="1"/>
  <c r="BB88" i="1" s="1"/>
  <c r="BC88" i="1"/>
  <c r="AU88" i="1"/>
  <c r="AX88" i="1" s="1"/>
  <c r="AW88" i="1"/>
  <c r="BA88" i="1"/>
  <c r="AS88" i="1"/>
  <c r="BD88" i="1" s="1"/>
  <c r="BA87" i="1"/>
  <c r="AS87" i="1"/>
  <c r="BD87" i="1" s="1"/>
  <c r="AW87" i="1"/>
  <c r="AT87" i="1"/>
  <c r="AX87" i="1"/>
  <c r="BC86" i="1"/>
  <c r="AY86" i="1"/>
  <c r="BB86" i="1" s="1"/>
  <c r="AU86" i="1"/>
  <c r="AX86" i="1" s="1"/>
  <c r="BA86" i="1"/>
  <c r="AS86" i="1"/>
  <c r="BD86" i="1" s="1"/>
  <c r="AW86" i="1"/>
  <c r="AU85" i="1"/>
  <c r="AY85" i="1"/>
  <c r="BC85" i="1"/>
  <c r="BA85" i="1"/>
  <c r="AX85" i="1"/>
  <c r="BB85" i="1"/>
  <c r="AS85" i="1"/>
  <c r="BD85" i="1" s="1"/>
  <c r="AW85" i="1"/>
  <c r="AY84" i="1"/>
  <c r="BB84" i="1" s="1"/>
  <c r="BC84" i="1"/>
  <c r="AW84" i="1"/>
  <c r="AU84" i="1"/>
  <c r="AX84" i="1" s="1"/>
  <c r="AS84" i="1"/>
  <c r="BD84" i="1" s="1"/>
  <c r="BA84" i="1"/>
  <c r="AU83" i="1"/>
  <c r="AX83" i="1" s="1"/>
  <c r="AW83" i="1"/>
  <c r="AS83" i="1"/>
  <c r="BD83" i="1" s="1"/>
  <c r="AT83" i="1"/>
  <c r="BA83" i="1"/>
  <c r="AY82" i="1"/>
  <c r="BC82" i="1"/>
  <c r="BA82" i="1"/>
  <c r="AX82" i="1"/>
  <c r="BB82" i="1"/>
  <c r="AU82" i="1"/>
  <c r="AS82" i="1"/>
  <c r="BD82" i="1" s="1"/>
  <c r="AW82" i="1"/>
  <c r="AY81" i="1"/>
  <c r="BB81" i="1" s="1"/>
  <c r="BC81" i="1"/>
  <c r="AU81" i="1"/>
  <c r="AX81" i="1" s="1"/>
  <c r="AS81" i="1"/>
  <c r="BD81" i="1" s="1"/>
  <c r="AW81" i="1"/>
  <c r="BA81" i="1"/>
  <c r="BC80" i="1"/>
  <c r="AY80" i="1"/>
  <c r="BB80" i="1" s="1"/>
  <c r="AU80" i="1"/>
  <c r="AX80" i="1" s="1"/>
  <c r="BA80" i="1"/>
  <c r="AW80" i="1"/>
  <c r="AS80" i="1"/>
  <c r="BD80" i="1" s="1"/>
  <c r="AY79" i="1"/>
  <c r="BB79" i="1" s="1"/>
  <c r="BC79" i="1"/>
  <c r="AU79" i="1"/>
  <c r="AX79" i="1" s="1"/>
  <c r="BA79" i="1"/>
  <c r="AS79" i="1"/>
  <c r="BD79" i="1" s="1"/>
  <c r="AW79" i="1"/>
  <c r="BC78" i="1"/>
  <c r="AY78" i="1"/>
  <c r="BB78" i="1" s="1"/>
  <c r="AS78" i="1"/>
  <c r="BD78" i="1" s="1"/>
  <c r="AX78" i="1"/>
  <c r="AU78" i="1"/>
  <c r="AW78" i="1"/>
  <c r="BA78" i="1"/>
  <c r="AS77" i="1"/>
  <c r="BD77" i="1" s="1"/>
  <c r="AW77" i="1"/>
  <c r="BA77" i="1"/>
  <c r="AT77" i="1"/>
  <c r="AX77" i="1"/>
  <c r="AW76" i="1"/>
  <c r="BA76" i="1"/>
  <c r="AT76" i="1"/>
  <c r="AS76" i="1"/>
  <c r="BD76" i="1" s="1"/>
  <c r="AX76" i="1"/>
  <c r="BA75" i="1"/>
  <c r="AU75" i="1"/>
  <c r="AX75" i="1" s="1"/>
  <c r="AY75" i="1"/>
  <c r="BB75" i="1" s="1"/>
  <c r="BC75" i="1"/>
  <c r="AS75" i="1"/>
  <c r="BD75" i="1" s="1"/>
  <c r="AW75" i="1"/>
  <c r="AT74" i="1"/>
  <c r="AW74" i="1"/>
  <c r="BA74" i="1"/>
  <c r="AS74" i="1"/>
  <c r="BD74" i="1" s="1"/>
  <c r="AX74" i="1"/>
  <c r="BC73" i="1"/>
  <c r="BE73" i="1" s="1"/>
  <c r="BF73" i="1" s="1"/>
  <c r="AU72" i="1"/>
  <c r="AX72" i="1" s="1"/>
  <c r="BA72" i="1"/>
  <c r="AW72" i="1"/>
  <c r="AT72" i="1"/>
  <c r="AS72" i="1"/>
  <c r="BD72" i="1" s="1"/>
  <c r="AY71" i="1"/>
  <c r="BB71" i="1" s="1"/>
  <c r="BC71" i="1"/>
  <c r="AU71" i="1"/>
  <c r="AX71" i="1" s="1"/>
  <c r="AS71" i="1"/>
  <c r="BD71" i="1" s="1"/>
  <c r="BA71" i="1"/>
  <c r="AW71" i="1"/>
  <c r="AU70" i="1"/>
  <c r="AX70" i="1" s="1"/>
  <c r="AY70" i="1"/>
  <c r="BB70" i="1" s="1"/>
  <c r="BC70" i="1"/>
  <c r="BA70" i="1"/>
  <c r="AW70" i="1"/>
  <c r="AS70" i="1"/>
  <c r="BD70" i="1" s="1"/>
  <c r="AY69" i="1"/>
  <c r="BB69" i="1" s="1"/>
  <c r="BF69" i="1" s="1"/>
  <c r="BC69" i="1"/>
  <c r="BE69" i="1" s="1"/>
  <c r="AY68" i="1"/>
  <c r="BB68" i="1" s="1"/>
  <c r="BC68" i="1"/>
  <c r="AU68" i="1"/>
  <c r="AX68" i="1" s="1"/>
  <c r="AW68" i="1"/>
  <c r="AS68" i="1"/>
  <c r="BD68" i="1" s="1"/>
  <c r="BA68" i="1"/>
  <c r="AT67" i="1"/>
  <c r="AY67" i="1" s="1"/>
  <c r="BB67" i="1" s="1"/>
  <c r="AU67" i="1"/>
  <c r="AX67" i="1" s="1"/>
  <c r="AS67" i="1"/>
  <c r="BD67" i="1" s="1"/>
  <c r="BA67" i="1"/>
  <c r="AW67" i="1"/>
  <c r="AU66" i="1"/>
  <c r="AX66" i="1" s="1"/>
  <c r="BC66" i="1"/>
  <c r="AY66" i="1"/>
  <c r="BB66" i="1" s="1"/>
  <c r="AW66" i="1"/>
  <c r="AS66" i="1"/>
  <c r="BD66" i="1" s="1"/>
  <c r="BA66" i="1"/>
  <c r="AS65" i="1"/>
  <c r="BD65" i="1" s="1"/>
  <c r="AW65" i="1"/>
  <c r="BA65" i="1"/>
  <c r="AT65" i="1"/>
  <c r="AT64" i="1"/>
  <c r="AW64" i="1"/>
  <c r="AS64" i="1"/>
  <c r="BD64" i="1" s="1"/>
  <c r="BA64" i="1"/>
  <c r="AX64" i="1"/>
  <c r="BC63" i="1"/>
  <c r="BE63" i="1" s="1"/>
  <c r="AY63" i="1"/>
  <c r="BB63" i="1" s="1"/>
  <c r="BE62" i="1"/>
  <c r="BF62" i="1" s="1"/>
  <c r="BC61" i="1"/>
  <c r="AY61" i="1"/>
  <c r="BB61" i="1" s="1"/>
  <c r="BA61" i="1"/>
  <c r="AU61" i="1"/>
  <c r="AX61" i="1" s="1"/>
  <c r="AS61" i="1"/>
  <c r="BD61" i="1" s="1"/>
  <c r="AW61" i="1"/>
  <c r="AY60" i="1"/>
  <c r="BB60" i="1" s="1"/>
  <c r="BC60" i="1"/>
  <c r="BE60" i="1" s="1"/>
  <c r="BC59" i="1"/>
  <c r="BE59" i="1"/>
  <c r="BF59" i="1" s="1"/>
  <c r="BC58" i="1"/>
  <c r="BE58" i="1" s="1"/>
  <c r="BF58" i="1" s="1"/>
  <c r="AY57" i="1"/>
  <c r="BB57" i="1" s="1"/>
  <c r="BC57" i="1"/>
  <c r="BE57" i="1" s="1"/>
  <c r="BC56" i="1"/>
  <c r="BE56" i="1" s="1"/>
  <c r="BF56" i="1" s="1"/>
  <c r="AY55" i="1"/>
  <c r="BB55" i="1" s="1"/>
  <c r="BF55" i="1" s="1"/>
  <c r="BC55" i="1"/>
  <c r="BE55" i="1" s="1"/>
  <c r="BA54" i="1"/>
  <c r="AS54" i="1"/>
  <c r="BD54" i="1" s="1"/>
  <c r="AW54" i="1"/>
  <c r="AT54" i="1"/>
  <c r="AX54" i="1"/>
  <c r="BC53" i="1"/>
  <c r="BE53" i="1" s="1"/>
  <c r="BF53" i="1" s="1"/>
  <c r="AY52" i="1"/>
  <c r="BB52" i="1" s="1"/>
  <c r="BE52" i="1"/>
  <c r="AY51" i="1"/>
  <c r="BB51" i="1" s="1"/>
  <c r="BC51" i="1"/>
  <c r="BE51" i="1" s="1"/>
  <c r="BF63" i="1" l="1"/>
  <c r="BC170" i="1"/>
  <c r="BE170" i="1" s="1"/>
  <c r="BF180" i="1"/>
  <c r="AW33" i="1"/>
  <c r="AS33" i="1"/>
  <c r="BD33" i="1" s="1"/>
  <c r="BA33" i="1"/>
  <c r="AY40" i="1"/>
  <c r="BB40" i="1" s="1"/>
  <c r="BC40" i="1"/>
  <c r="BE40" i="1" s="1"/>
  <c r="BF38" i="1"/>
  <c r="BE17" i="1"/>
  <c r="BF17" i="1" s="1"/>
  <c r="BE28" i="1"/>
  <c r="BF15" i="1"/>
  <c r="AT39" i="1"/>
  <c r="BF43" i="1"/>
  <c r="AU36" i="1"/>
  <c r="BF50" i="1"/>
  <c r="BE42" i="1"/>
  <c r="BE49" i="1"/>
  <c r="AY12" i="1"/>
  <c r="BB12" i="1" s="1"/>
  <c r="BC12" i="1"/>
  <c r="BE12" i="1" s="1"/>
  <c r="AY24" i="1"/>
  <c r="BB24" i="1" s="1"/>
  <c r="BC24" i="1"/>
  <c r="BE24" i="1" s="1"/>
  <c r="BF12" i="1"/>
  <c r="BF13" i="1"/>
  <c r="AT21" i="1"/>
  <c r="AY8" i="1"/>
  <c r="BB8" i="1" s="1"/>
  <c r="BC8" i="1"/>
  <c r="BE8" i="1" s="1"/>
  <c r="BF27" i="1"/>
  <c r="AY46" i="1"/>
  <c r="BB46" i="1" s="1"/>
  <c r="BF46" i="1" s="1"/>
  <c r="BC46" i="1"/>
  <c r="BE46" i="1" s="1"/>
  <c r="BE45" i="1"/>
  <c r="AX39" i="1"/>
  <c r="AW36" i="1"/>
  <c r="BA36" i="1"/>
  <c r="AS36" i="1"/>
  <c r="BD36" i="1" s="1"/>
  <c r="BE5" i="1"/>
  <c r="BF5" i="1" s="1"/>
  <c r="BF42" i="1"/>
  <c r="BF154" i="1"/>
  <c r="BF29" i="1"/>
  <c r="AT33" i="1"/>
  <c r="BF25" i="1"/>
  <c r="AS39" i="1"/>
  <c r="BD39" i="1" s="1"/>
  <c r="AW39" i="1"/>
  <c r="BA39" i="1"/>
  <c r="AY36" i="1"/>
  <c r="BB36" i="1" s="1"/>
  <c r="BC36" i="1"/>
  <c r="BE36" i="1" s="1"/>
  <c r="AY23" i="1"/>
  <c r="BB23" i="1" s="1"/>
  <c r="BC23" i="1"/>
  <c r="AY41" i="1"/>
  <c r="BB41" i="1" s="1"/>
  <c r="BC41" i="1"/>
  <c r="AY35" i="1"/>
  <c r="BB35" i="1" s="1"/>
  <c r="BF35" i="1" s="1"/>
  <c r="BC35" i="1"/>
  <c r="BE35" i="1" s="1"/>
  <c r="BC3" i="1"/>
  <c r="BE3" i="1" s="1"/>
  <c r="AY3" i="1"/>
  <c r="BB3" i="1" s="1"/>
  <c r="BF3" i="1" s="1"/>
  <c r="AT44" i="1"/>
  <c r="BF7" i="1"/>
  <c r="AU23" i="1"/>
  <c r="AX23" i="1" s="1"/>
  <c r="AU41" i="1"/>
  <c r="BE34" i="1"/>
  <c r="BF57" i="1"/>
  <c r="BE75" i="1"/>
  <c r="BF143" i="1"/>
  <c r="BF182" i="1"/>
  <c r="BF20" i="1"/>
  <c r="AW21" i="1"/>
  <c r="BA21" i="1"/>
  <c r="AS21" i="1"/>
  <c r="BD21" i="1" s="1"/>
  <c r="BA44" i="1"/>
  <c r="AS44" i="1"/>
  <c r="BD44" i="1" s="1"/>
  <c r="AX33" i="1"/>
  <c r="BF45" i="1"/>
  <c r="BF28" i="1"/>
  <c r="BF11" i="1"/>
  <c r="AX36" i="1"/>
  <c r="BF49" i="1"/>
  <c r="AX41" i="1"/>
  <c r="BC19" i="1"/>
  <c r="BE19" i="1" s="1"/>
  <c r="AY19" i="1"/>
  <c r="BB19" i="1" s="1"/>
  <c r="BF19" i="1" s="1"/>
  <c r="AW44" i="1"/>
  <c r="AS23" i="1"/>
  <c r="BD23" i="1" s="1"/>
  <c r="AW23" i="1"/>
  <c r="BA23" i="1"/>
  <c r="BF40" i="1"/>
  <c r="BA41" i="1"/>
  <c r="AS41" i="1"/>
  <c r="BD41" i="1" s="1"/>
  <c r="AW41" i="1"/>
  <c r="BF34" i="1"/>
  <c r="AY184" i="1"/>
  <c r="BB184" i="1" s="1"/>
  <c r="BF184" i="1" s="1"/>
  <c r="BC184" i="1"/>
  <c r="BE184" i="1" s="1"/>
  <c r="AY181" i="1"/>
  <c r="BB181" i="1" s="1"/>
  <c r="BC181" i="1"/>
  <c r="BE181" i="1" s="1"/>
  <c r="BF181" i="1" s="1"/>
  <c r="BE178" i="1"/>
  <c r="BF178" i="1" s="1"/>
  <c r="BE176" i="1"/>
  <c r="BF176" i="1" s="1"/>
  <c r="BE174" i="1"/>
  <c r="BF174" i="1" s="1"/>
  <c r="BF173" i="1"/>
  <c r="BE172" i="1"/>
  <c r="BF172" i="1" s="1"/>
  <c r="BF170" i="1"/>
  <c r="AY168" i="1"/>
  <c r="BB168" i="1" s="1"/>
  <c r="BE168" i="1"/>
  <c r="AY166" i="1"/>
  <c r="BB166" i="1" s="1"/>
  <c r="BC166" i="1"/>
  <c r="BE166" i="1" s="1"/>
  <c r="BF165" i="1"/>
  <c r="AY164" i="1"/>
  <c r="BB164" i="1" s="1"/>
  <c r="BC164" i="1"/>
  <c r="BE164" i="1" s="1"/>
  <c r="BC162" i="1"/>
  <c r="BE162" i="1" s="1"/>
  <c r="BF162" i="1" s="1"/>
  <c r="AY160" i="1"/>
  <c r="BB160" i="1" s="1"/>
  <c r="BC160" i="1"/>
  <c r="BE160" i="1" s="1"/>
  <c r="AY159" i="1"/>
  <c r="BB159" i="1" s="1"/>
  <c r="BC159" i="1"/>
  <c r="BE159" i="1" s="1"/>
  <c r="BF158" i="1"/>
  <c r="BF157" i="1"/>
  <c r="BE156" i="1"/>
  <c r="BF156" i="1" s="1"/>
  <c r="BC153" i="1"/>
  <c r="BE153" i="1" s="1"/>
  <c r="AY153" i="1"/>
  <c r="BB153" i="1" s="1"/>
  <c r="BC151" i="1"/>
  <c r="BE151" i="1" s="1"/>
  <c r="AY151" i="1"/>
  <c r="BB151" i="1" s="1"/>
  <c r="BF151" i="1" s="1"/>
  <c r="BF145" i="1"/>
  <c r="BF139" i="1"/>
  <c r="BF138" i="1"/>
  <c r="AY135" i="1"/>
  <c r="BB135" i="1" s="1"/>
  <c r="BF135" i="1" s="1"/>
  <c r="BC135" i="1"/>
  <c r="BE135" i="1" s="1"/>
  <c r="BF132" i="1"/>
  <c r="AY131" i="1"/>
  <c r="BB131" i="1" s="1"/>
  <c r="BC131" i="1"/>
  <c r="BE131" i="1" s="1"/>
  <c r="BF130" i="1"/>
  <c r="AY128" i="1"/>
  <c r="BB128" i="1" s="1"/>
  <c r="BF128" i="1" s="1"/>
  <c r="BC128" i="1"/>
  <c r="BE128" i="1" s="1"/>
  <c r="BE127" i="1"/>
  <c r="BF127" i="1" s="1"/>
  <c r="BF126" i="1"/>
  <c r="AY125" i="1"/>
  <c r="BB125" i="1" s="1"/>
  <c r="BC125" i="1"/>
  <c r="BE125" i="1" s="1"/>
  <c r="AY124" i="1"/>
  <c r="BB124" i="1" s="1"/>
  <c r="BC124" i="1"/>
  <c r="BE124" i="1" s="1"/>
  <c r="BE123" i="1"/>
  <c r="BF123" i="1" s="1"/>
  <c r="BE122" i="1"/>
  <c r="BF122" i="1" s="1"/>
  <c r="AY121" i="1"/>
  <c r="BB121" i="1" s="1"/>
  <c r="BC121" i="1"/>
  <c r="BE121" i="1" s="1"/>
  <c r="BE120" i="1"/>
  <c r="BF120" i="1" s="1"/>
  <c r="BC119" i="1"/>
  <c r="BE119" i="1" s="1"/>
  <c r="AY119" i="1"/>
  <c r="BB119" i="1" s="1"/>
  <c r="AY118" i="1"/>
  <c r="BB118" i="1" s="1"/>
  <c r="BC118" i="1"/>
  <c r="BE118" i="1" s="1"/>
  <c r="BE117" i="1"/>
  <c r="BF117" i="1" s="1"/>
  <c r="AY116" i="1"/>
  <c r="BB116" i="1" s="1"/>
  <c r="BC116" i="1"/>
  <c r="BE116" i="1" s="1"/>
  <c r="BF114" i="1"/>
  <c r="BC113" i="1"/>
  <c r="BE113" i="1" s="1"/>
  <c r="AY113" i="1"/>
  <c r="BB113" i="1" s="1"/>
  <c r="BF111" i="1"/>
  <c r="BC110" i="1"/>
  <c r="BE110" i="1" s="1"/>
  <c r="AY110" i="1"/>
  <c r="BB110" i="1" s="1"/>
  <c r="BF103" i="1"/>
  <c r="BE102" i="1"/>
  <c r="BF102" i="1" s="1"/>
  <c r="AY97" i="1"/>
  <c r="BB97" i="1" s="1"/>
  <c r="BC97" i="1"/>
  <c r="BE97" i="1" s="1"/>
  <c r="BE95" i="1"/>
  <c r="BF95" i="1" s="1"/>
  <c r="AY94" i="1"/>
  <c r="BB94" i="1" s="1"/>
  <c r="BC94" i="1"/>
  <c r="BE94" i="1" s="1"/>
  <c r="BC93" i="1"/>
  <c r="BE93" i="1" s="1"/>
  <c r="AY93" i="1"/>
  <c r="BB93" i="1" s="1"/>
  <c r="BF93" i="1" s="1"/>
  <c r="BE92" i="1"/>
  <c r="BF92" i="1" s="1"/>
  <c r="BC91" i="1"/>
  <c r="BE91" i="1" s="1"/>
  <c r="AY91" i="1"/>
  <c r="BB91" i="1" s="1"/>
  <c r="BE89" i="1"/>
  <c r="BF89" i="1" s="1"/>
  <c r="BE88" i="1"/>
  <c r="BF88" i="1" s="1"/>
  <c r="AY87" i="1"/>
  <c r="BB87" i="1" s="1"/>
  <c r="BC87" i="1"/>
  <c r="BE87" i="1" s="1"/>
  <c r="BE86" i="1"/>
  <c r="BF86" i="1" s="1"/>
  <c r="BE85" i="1"/>
  <c r="BF85" i="1" s="1"/>
  <c r="BE84" i="1"/>
  <c r="BF84" i="1" s="1"/>
  <c r="AY83" i="1"/>
  <c r="BB83" i="1" s="1"/>
  <c r="BC83" i="1"/>
  <c r="BE83" i="1" s="1"/>
  <c r="BE82" i="1"/>
  <c r="BF82" i="1" s="1"/>
  <c r="BE81" i="1"/>
  <c r="BF81" i="1" s="1"/>
  <c r="BE80" i="1"/>
  <c r="BF80" i="1" s="1"/>
  <c r="BE79" i="1"/>
  <c r="BF79" i="1" s="1"/>
  <c r="BE78" i="1"/>
  <c r="BF78" i="1" s="1"/>
  <c r="AY77" i="1"/>
  <c r="BB77" i="1" s="1"/>
  <c r="BC77" i="1"/>
  <c r="BE77" i="1" s="1"/>
  <c r="AY76" i="1"/>
  <c r="BB76" i="1" s="1"/>
  <c r="BC76" i="1"/>
  <c r="BE76" i="1" s="1"/>
  <c r="BF75" i="1"/>
  <c r="AY74" i="1"/>
  <c r="BB74" i="1" s="1"/>
  <c r="BF74" i="1" s="1"/>
  <c r="BC74" i="1"/>
  <c r="BE74" i="1" s="1"/>
  <c r="BC72" i="1"/>
  <c r="BE72" i="1" s="1"/>
  <c r="AY72" i="1"/>
  <c r="BB72" i="1" s="1"/>
  <c r="BF72" i="1" s="1"/>
  <c r="BE71" i="1"/>
  <c r="BF71" i="1" s="1"/>
  <c r="BE70" i="1"/>
  <c r="BF70" i="1" s="1"/>
  <c r="BE68" i="1"/>
  <c r="BF68" i="1" s="1"/>
  <c r="BC67" i="1"/>
  <c r="BE67" i="1" s="1"/>
  <c r="BF67" i="1" s="1"/>
  <c r="BE66" i="1"/>
  <c r="BF66" i="1" s="1"/>
  <c r="BC65" i="1"/>
  <c r="BE65" i="1" s="1"/>
  <c r="AY65" i="1"/>
  <c r="BB65" i="1" s="1"/>
  <c r="BF65" i="1" s="1"/>
  <c r="AY64" i="1"/>
  <c r="BB64" i="1" s="1"/>
  <c r="BC64" i="1"/>
  <c r="BE64" i="1" s="1"/>
  <c r="BE61" i="1"/>
  <c r="BF61" i="1" s="1"/>
  <c r="BF60" i="1"/>
  <c r="BC54" i="1"/>
  <c r="BE54" i="1" s="1"/>
  <c r="AY54" i="1"/>
  <c r="BB54" i="1" s="1"/>
  <c r="BF52" i="1"/>
  <c r="BF51" i="1"/>
  <c r="BE23" i="1" l="1"/>
  <c r="AY33" i="1"/>
  <c r="BB33" i="1" s="1"/>
  <c r="BC33" i="1"/>
  <c r="BE33" i="1" s="1"/>
  <c r="BC21" i="1"/>
  <c r="BE21" i="1" s="1"/>
  <c r="AY21" i="1"/>
  <c r="BB21" i="1" s="1"/>
  <c r="BF76" i="1"/>
  <c r="BF94" i="1"/>
  <c r="BF118" i="1"/>
  <c r="AY44" i="1"/>
  <c r="BB44" i="1" s="1"/>
  <c r="BC44" i="1"/>
  <c r="BE44" i="1" s="1"/>
  <c r="BF44" i="1" s="1"/>
  <c r="BE41" i="1"/>
  <c r="AY39" i="1"/>
  <c r="BB39" i="1" s="1"/>
  <c r="BF39" i="1" s="1"/>
  <c r="BC39" i="1"/>
  <c r="BE39" i="1" s="1"/>
  <c r="BF64" i="1"/>
  <c r="BF77" i="1"/>
  <c r="BF110" i="1"/>
  <c r="BF23" i="1"/>
  <c r="BF41" i="1"/>
  <c r="BF36" i="1"/>
  <c r="BF8" i="1"/>
  <c r="BF24" i="1"/>
  <c r="BF33" i="1"/>
  <c r="BF168" i="1"/>
  <c r="BF166" i="1"/>
  <c r="BF164" i="1"/>
  <c r="BF160" i="1"/>
  <c r="BF159" i="1"/>
  <c r="BF153" i="1"/>
  <c r="BF131" i="1"/>
  <c r="BF125" i="1"/>
  <c r="BF124" i="1"/>
  <c r="BF121" i="1"/>
  <c r="BF119" i="1"/>
  <c r="BF116" i="1"/>
  <c r="BF113" i="1"/>
  <c r="BF97" i="1"/>
  <c r="BF91" i="1"/>
  <c r="BF87" i="1"/>
  <c r="BF83" i="1"/>
  <c r="BF54" i="1"/>
  <c r="BF21" i="1" l="1"/>
</calcChain>
</file>

<file path=xl/sharedStrings.xml><?xml version="1.0" encoding="utf-8"?>
<sst xmlns="http://schemas.openxmlformats.org/spreadsheetml/2006/main" count="837" uniqueCount="105">
  <si>
    <t>Sex   (M / F)</t>
  </si>
  <si>
    <t>Lp.</t>
  </si>
  <si>
    <t>region (F,T,P,O)</t>
  </si>
  <si>
    <t>M</t>
  </si>
  <si>
    <t>contrast ratio (CR)</t>
  </si>
  <si>
    <t>No of samples</t>
  </si>
  <si>
    <t>F</t>
  </si>
  <si>
    <t>O</t>
  </si>
  <si>
    <t>Side</t>
  </si>
  <si>
    <t>Age</t>
  </si>
  <si>
    <t>T</t>
  </si>
  <si>
    <t>R</t>
  </si>
  <si>
    <t>P</t>
  </si>
  <si>
    <t>Y</t>
  </si>
  <si>
    <t>WHO grade</t>
  </si>
  <si>
    <t>G</t>
  </si>
  <si>
    <t>B</t>
  </si>
  <si>
    <t>backgr R</t>
  </si>
  <si>
    <t>backgr G</t>
  </si>
  <si>
    <t>backgr B</t>
  </si>
  <si>
    <t>DELTA-E</t>
  </si>
  <si>
    <t>This worksheet can be used for color conversion.  Each row converts from a single color space to all the other color spaces (defined here).  Enter the desired color in the white box.  Values outside of the traditional representable colors are highlighted.  Conversions to and from CIELAB and CIELUV use the D65 white point (as do the rest of the conversions in this workbook).</t>
  </si>
  <si>
    <t>sRGB (IEC 61966-2-1)</t>
  </si>
  <si>
    <t>Physically Linear RGB</t>
    <phoneticPr fontId="1" type="noConversion"/>
  </si>
  <si>
    <t>CIEXYZ</t>
  </si>
  <si>
    <t>CIELAB</t>
  </si>
  <si>
    <t>Msh (polar CIELAB)</t>
  </si>
  <si>
    <t>CIELUV</t>
  </si>
  <si>
    <t>sR</t>
  </si>
  <si>
    <t>sG</t>
  </si>
  <si>
    <t>sB</t>
  </si>
  <si>
    <t>X</t>
  </si>
  <si>
    <t>Z</t>
  </si>
  <si>
    <t>CIE-L*</t>
  </si>
  <si>
    <t>CIE-a*</t>
  </si>
  <si>
    <t>CIE-b*</t>
  </si>
  <si>
    <t>s</t>
  </si>
  <si>
    <t>h</t>
  </si>
  <si>
    <t>CIE-u*</t>
  </si>
  <si>
    <t>CIE-v*</t>
  </si>
  <si>
    <t>Xtemp1</t>
  </si>
  <si>
    <t>Ytemp1</t>
  </si>
  <si>
    <t>Ztemp1</t>
  </si>
  <si>
    <t>Xtemp2</t>
  </si>
  <si>
    <t>Ytemp2</t>
  </si>
  <si>
    <t>Ztemp2</t>
  </si>
  <si>
    <t>BACKGROUND</t>
  </si>
  <si>
    <t>L1-L2</t>
  </si>
  <si>
    <t>a1-a2</t>
  </si>
  <si>
    <t>potega</t>
  </si>
  <si>
    <t>SUMA</t>
  </si>
  <si>
    <t>b1-b2</t>
  </si>
  <si>
    <t>FOREGROUND</t>
  </si>
  <si>
    <t>fore R</t>
  </si>
  <si>
    <t>fore G</t>
  </si>
  <si>
    <t>fore B</t>
  </si>
  <si>
    <t>fore L</t>
  </si>
  <si>
    <t>fore b'</t>
  </si>
  <si>
    <t>fore a'</t>
  </si>
  <si>
    <t>backgr L</t>
  </si>
  <si>
    <t>backgr a'</t>
  </si>
  <si>
    <t>backgr b'</t>
  </si>
  <si>
    <t>Histopathology</t>
  </si>
  <si>
    <t>GBM</t>
  </si>
  <si>
    <t>L</t>
  </si>
  <si>
    <t>PNET</t>
  </si>
  <si>
    <t>Astrocytoma gemistocyticum</t>
  </si>
  <si>
    <t>Astrocytoma</t>
  </si>
  <si>
    <t>B-cell lymphoma</t>
  </si>
  <si>
    <t>Anaplastic ODG</t>
  </si>
  <si>
    <t>C</t>
  </si>
  <si>
    <t>Gliosarcoma</t>
  </si>
  <si>
    <t>Anaplastic ganglioglioma</t>
  </si>
  <si>
    <t>Glioma (unspecified)</t>
  </si>
  <si>
    <t>Metastatic adenocarcinoma (lung)</t>
  </si>
  <si>
    <t>a</t>
  </si>
  <si>
    <t>b</t>
  </si>
  <si>
    <t>a'</t>
  </si>
  <si>
    <t>b'</t>
  </si>
  <si>
    <t>C'</t>
  </si>
  <si>
    <t>h'</t>
  </si>
  <si>
    <t>C s</t>
  </si>
  <si>
    <t>a' s</t>
  </si>
  <si>
    <t>b' s</t>
  </si>
  <si>
    <t>C' s</t>
  </si>
  <si>
    <t>h' s</t>
  </si>
  <si>
    <t>mean C'</t>
  </si>
  <si>
    <t>mean h'</t>
  </si>
  <si>
    <t>SL</t>
  </si>
  <si>
    <t>SC</t>
  </si>
  <si>
    <t>SH</t>
  </si>
  <si>
    <t>Dq</t>
  </si>
  <si>
    <t>Rc</t>
  </si>
  <si>
    <t>RT</t>
  </si>
  <si>
    <t>KL</t>
  </si>
  <si>
    <t>KC</t>
  </si>
  <si>
    <t>KH</t>
  </si>
  <si>
    <r>
      <t>D</t>
    </r>
    <r>
      <rPr>
        <sz val="10"/>
        <rFont val="Arial"/>
        <family val="2"/>
      </rPr>
      <t>h</t>
    </r>
  </si>
  <si>
    <r>
      <t>D</t>
    </r>
    <r>
      <rPr>
        <sz val="10"/>
        <rFont val="Arial"/>
        <family val="2"/>
        <charset val="238"/>
      </rPr>
      <t>L</t>
    </r>
  </si>
  <si>
    <r>
      <t>D</t>
    </r>
    <r>
      <rPr>
        <sz val="10"/>
        <rFont val="Arial"/>
        <family val="2"/>
        <charset val="238"/>
      </rPr>
      <t>C</t>
    </r>
  </si>
  <si>
    <r>
      <t>D</t>
    </r>
    <r>
      <rPr>
        <sz val="10"/>
        <rFont val="Arial"/>
        <family val="2"/>
        <charset val="238"/>
      </rPr>
      <t>H</t>
    </r>
  </si>
  <si>
    <r>
      <t>D</t>
    </r>
    <r>
      <rPr>
        <b/>
        <sz val="10"/>
        <rFont val="Arial"/>
        <family val="2"/>
        <charset val="238"/>
      </rPr>
      <t>E 2000</t>
    </r>
  </si>
  <si>
    <r>
      <t>D</t>
    </r>
    <r>
      <rPr>
        <b/>
        <sz val="10"/>
        <rFont val="Arial"/>
        <family val="2"/>
        <charset val="238"/>
      </rPr>
      <t>E ab</t>
    </r>
  </si>
  <si>
    <t>Recurrent / progression</t>
  </si>
  <si>
    <t>Patient 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</si>
</sst>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b/>
      <sz val="11"/>
      <color theme="1"/>
      <name val="Calibri"/>
      <family val="2"/>
      <charset val="238"/>
      <scheme val="minor"/>
    </font>
    <font>
      <sz val="11"/>
      <name val="Calibri"/>
      <family val="2"/>
      <scheme val="minor"/>
    </font>
    <font>
      <b/>
      <sz val="11"/>
      <color theme="1"/>
      <name val="Calibri"/>
      <family val="2"/>
      <scheme val="minor"/>
    </font>
    <font>
      <sz val="10"/>
      <name val="Arial"/>
      <family val="2"/>
      <charset val="238"/>
    </font>
    <font>
      <b/>
      <sz val="10"/>
      <name val="Arial"/>
      <family val="2"/>
      <charset val="238"/>
    </font>
    <font>
      <b/>
      <sz val="10"/>
      <color rgb="FFFF0000"/>
      <name val="Arial"/>
      <family val="2"/>
      <charset val="238"/>
    </font>
    <font>
      <b/>
      <sz val="11"/>
      <name val="Arial"/>
      <family val="2"/>
      <charset val="238"/>
    </font>
    <font>
      <sz val="10"/>
      <color theme="1"/>
      <name val="Arial"/>
      <family val="2"/>
      <charset val="238"/>
    </font>
    <font>
      <sz val="10"/>
      <name val="Symbol"/>
      <family val="1"/>
      <charset val="2"/>
    </font>
    <font>
      <sz val="10"/>
      <name val="Arial"/>
      <family val="2"/>
    </font>
    <font>
      <b/>
      <sz val="10"/>
      <name val="Symbol"/>
      <family val="1"/>
      <charset val="2"/>
    </font>
    <font>
      <sz val="10"/>
      <color theme="1"/>
      <name val="Arial"/>
      <family val="2"/>
      <charset val="204"/>
    </font>
  </fonts>
  <fills count="20">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indexed="41"/>
        <bgColor indexed="64"/>
      </patternFill>
    </fill>
    <fill>
      <patternFill patternType="solid">
        <fgColor rgb="FFF878DD"/>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0" tint="-0.3499862666707357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171">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5" borderId="1" xfId="0" applyFill="1" applyBorder="1" applyAlignment="1">
      <alignment horizontal="center" vertical="center"/>
    </xf>
    <xf numFmtId="0" fontId="0" fillId="5" borderId="5" xfId="0" applyFill="1" applyBorder="1" applyAlignment="1">
      <alignment horizontal="center" vertical="center"/>
    </xf>
    <xf numFmtId="0" fontId="0" fillId="5" borderId="8" xfId="0" applyFill="1" applyBorder="1" applyAlignment="1">
      <alignment horizontal="center" vertical="center"/>
    </xf>
    <xf numFmtId="0" fontId="0" fillId="5" borderId="15" xfId="0" applyFill="1" applyBorder="1" applyAlignment="1">
      <alignment horizontal="center" vertical="center"/>
    </xf>
    <xf numFmtId="0" fontId="0" fillId="5" borderId="10" xfId="0" applyFill="1" applyBorder="1" applyAlignment="1">
      <alignment horizontal="center" vertical="center"/>
    </xf>
    <xf numFmtId="0" fontId="0" fillId="5" borderId="12" xfId="0" applyFill="1" applyBorder="1" applyAlignment="1">
      <alignment horizontal="center" vertical="center"/>
    </xf>
    <xf numFmtId="0" fontId="0" fillId="5" borderId="16" xfId="0" applyFill="1" applyBorder="1" applyAlignment="1">
      <alignment horizontal="center" vertical="center"/>
    </xf>
    <xf numFmtId="0" fontId="0" fillId="5" borderId="5" xfId="0" applyFill="1" applyBorder="1" applyAlignment="1">
      <alignment horizontal="left" vertical="center"/>
    </xf>
    <xf numFmtId="0" fontId="0" fillId="5" borderId="1" xfId="0" applyFill="1" applyBorder="1" applyAlignment="1">
      <alignment horizontal="left" vertical="center"/>
    </xf>
    <xf numFmtId="0" fontId="0" fillId="5" borderId="15" xfId="0" applyFill="1" applyBorder="1" applyAlignment="1">
      <alignment horizontal="left" vertical="center"/>
    </xf>
    <xf numFmtId="0" fontId="0" fillId="5" borderId="16" xfId="0" applyFill="1" applyBorder="1" applyAlignment="1">
      <alignment horizontal="left" vertical="center"/>
    </xf>
    <xf numFmtId="0" fontId="0" fillId="5" borderId="27" xfId="0" applyFill="1" applyBorder="1" applyAlignment="1">
      <alignment horizontal="center" vertical="center"/>
    </xf>
    <xf numFmtId="0" fontId="0" fillId="5" borderId="28" xfId="0" applyFill="1" applyBorder="1" applyAlignment="1">
      <alignment horizontal="left" vertical="center"/>
    </xf>
    <xf numFmtId="0" fontId="0" fillId="5" borderId="28" xfId="0" applyFill="1" applyBorder="1" applyAlignment="1">
      <alignment horizontal="center" vertical="center"/>
    </xf>
    <xf numFmtId="164" fontId="0" fillId="0" borderId="0" xfId="0" applyNumberFormat="1" applyAlignment="1">
      <alignment horizontal="center" vertical="center"/>
    </xf>
    <xf numFmtId="0" fontId="4" fillId="15" borderId="0" xfId="1" applyFill="1"/>
    <xf numFmtId="0" fontId="4" fillId="12" borderId="0" xfId="1" applyFill="1"/>
    <xf numFmtId="0" fontId="4" fillId="15" borderId="1" xfId="1" applyFill="1" applyBorder="1"/>
    <xf numFmtId="0" fontId="4" fillId="9" borderId="1" xfId="1" applyFill="1" applyBorder="1"/>
    <xf numFmtId="0" fontId="4" fillId="15" borderId="0" xfId="1" applyFill="1" applyAlignment="1">
      <alignment horizontal="center" vertical="center"/>
    </xf>
    <xf numFmtId="0" fontId="4" fillId="15" borderId="1" xfId="1" applyFill="1" applyBorder="1" applyAlignment="1">
      <alignment horizontal="center" vertical="center"/>
    </xf>
    <xf numFmtId="0" fontId="4" fillId="15" borderId="6" xfId="1" applyFill="1" applyBorder="1" applyAlignment="1">
      <alignment horizontal="center" vertical="center"/>
    </xf>
    <xf numFmtId="0" fontId="5" fillId="16" borderId="3" xfId="1" applyFont="1" applyFill="1" applyBorder="1" applyAlignment="1">
      <alignment horizontal="center" vertical="center"/>
    </xf>
    <xf numFmtId="0" fontId="5" fillId="16" borderId="4" xfId="1" applyFont="1" applyFill="1" applyBorder="1" applyAlignment="1">
      <alignment horizontal="center" vertical="center"/>
    </xf>
    <xf numFmtId="0" fontId="5" fillId="16" borderId="26" xfId="1" applyFont="1" applyFill="1" applyBorder="1" applyAlignment="1">
      <alignment horizontal="center" vertical="center"/>
    </xf>
    <xf numFmtId="0" fontId="4" fillId="15" borderId="5" xfId="1" applyFill="1" applyBorder="1"/>
    <xf numFmtId="0" fontId="4" fillId="9" borderId="5" xfId="1" applyFill="1" applyBorder="1"/>
    <xf numFmtId="0" fontId="5" fillId="15" borderId="3" xfId="1" applyFont="1" applyFill="1" applyBorder="1"/>
    <xf numFmtId="0" fontId="5" fillId="9" borderId="4" xfId="1" applyFont="1" applyFill="1" applyBorder="1"/>
    <xf numFmtId="0" fontId="5" fillId="9" borderId="26" xfId="1" applyFont="1" applyFill="1" applyBorder="1"/>
    <xf numFmtId="0" fontId="4" fillId="12" borderId="1" xfId="1" applyFill="1" applyBorder="1" applyAlignment="1">
      <alignment horizontal="center" vertical="center"/>
    </xf>
    <xf numFmtId="0" fontId="4" fillId="12" borderId="1" xfId="1" applyFill="1" applyBorder="1" applyAlignment="1" applyProtection="1">
      <alignment horizontal="center" vertical="center"/>
      <protection locked="0"/>
    </xf>
    <xf numFmtId="0" fontId="6" fillId="3" borderId="2" xfId="1" applyFont="1" applyFill="1" applyBorder="1"/>
    <xf numFmtId="0" fontId="5" fillId="3" borderId="23" xfId="1" applyFont="1" applyFill="1" applyBorder="1" applyAlignment="1">
      <alignment horizontal="center" vertical="center"/>
    </xf>
    <xf numFmtId="0" fontId="5" fillId="3" borderId="19" xfId="1" applyFont="1" applyFill="1" applyBorder="1" applyAlignment="1">
      <alignment horizontal="center" vertical="center"/>
    </xf>
    <xf numFmtId="0" fontId="5" fillId="3" borderId="20" xfId="1" applyFont="1" applyFill="1" applyBorder="1" applyAlignment="1">
      <alignment horizontal="center" vertical="center"/>
    </xf>
    <xf numFmtId="0" fontId="7" fillId="16" borderId="5" xfId="1" applyFont="1" applyFill="1" applyBorder="1" applyAlignment="1" applyProtection="1">
      <alignment horizontal="center" vertical="center"/>
      <protection locked="0"/>
    </xf>
    <xf numFmtId="0" fontId="7" fillId="12" borderId="1" xfId="1" applyFont="1" applyFill="1" applyBorder="1" applyAlignment="1" applyProtection="1">
      <alignment horizontal="center" vertical="center"/>
      <protection locked="0"/>
    </xf>
    <xf numFmtId="0" fontId="7" fillId="6" borderId="1" xfId="1" applyFont="1" applyFill="1" applyBorder="1" applyAlignment="1" applyProtection="1">
      <alignment horizontal="center" vertical="center"/>
      <protection locked="0"/>
    </xf>
    <xf numFmtId="0" fontId="0" fillId="14" borderId="1" xfId="0" applyFill="1" applyBorder="1" applyAlignment="1">
      <alignment horizontal="center" vertical="center"/>
    </xf>
    <xf numFmtId="0" fontId="0" fillId="14" borderId="8" xfId="0" applyFill="1" applyBorder="1" applyAlignment="1">
      <alignment horizontal="center" vertical="center"/>
    </xf>
    <xf numFmtId="0" fontId="0" fillId="14" borderId="15" xfId="0" applyFill="1" applyBorder="1" applyAlignment="1">
      <alignment horizontal="center" vertical="center"/>
    </xf>
    <xf numFmtId="0" fontId="0" fillId="14" borderId="10" xfId="0" applyFill="1" applyBorder="1" applyAlignment="1">
      <alignment horizontal="center" vertical="center"/>
    </xf>
    <xf numFmtId="0" fontId="0" fillId="14" borderId="12" xfId="0" applyFill="1" applyBorder="1" applyAlignment="1">
      <alignment horizontal="center" vertical="center"/>
    </xf>
    <xf numFmtId="0" fontId="0" fillId="14" borderId="16" xfId="0" applyFill="1" applyBorder="1" applyAlignment="1">
      <alignment horizontal="center" vertical="center"/>
    </xf>
    <xf numFmtId="0" fontId="0" fillId="14" borderId="22" xfId="0" applyFill="1" applyBorder="1" applyAlignment="1">
      <alignment horizontal="center" vertical="center"/>
    </xf>
    <xf numFmtId="0" fontId="0" fillId="14" borderId="6" xfId="0" applyFill="1" applyBorder="1" applyAlignment="1">
      <alignment horizontal="center" vertical="center"/>
    </xf>
    <xf numFmtId="0" fontId="0" fillId="14" borderId="21" xfId="0" applyFill="1" applyBorder="1" applyAlignment="1">
      <alignment horizontal="center" vertical="center"/>
    </xf>
    <xf numFmtId="0" fontId="0" fillId="14" borderId="17" xfId="0" applyFill="1" applyBorder="1" applyAlignment="1">
      <alignment horizontal="center" vertical="center"/>
    </xf>
    <xf numFmtId="0" fontId="0" fillId="14" borderId="5" xfId="0" applyFill="1" applyBorder="1" applyAlignment="1">
      <alignment horizontal="center" vertical="center"/>
    </xf>
    <xf numFmtId="0" fontId="0" fillId="14" borderId="31" xfId="0" applyFill="1" applyBorder="1" applyAlignment="1">
      <alignment horizontal="center" vertical="center"/>
    </xf>
    <xf numFmtId="0" fontId="0" fillId="14" borderId="27" xfId="0" applyFill="1" applyBorder="1" applyAlignment="1">
      <alignment horizontal="center" vertical="center"/>
    </xf>
    <xf numFmtId="0" fontId="0" fillId="14" borderId="28" xfId="0" applyFill="1" applyBorder="1" applyAlignment="1">
      <alignment horizontal="center" vertical="center"/>
    </xf>
    <xf numFmtId="0" fontId="0" fillId="14" borderId="29" xfId="0" applyFill="1" applyBorder="1" applyAlignment="1">
      <alignment horizontal="center" vertical="center"/>
    </xf>
    <xf numFmtId="0" fontId="4" fillId="17" borderId="0" xfId="1" applyFill="1"/>
    <xf numFmtId="0" fontId="0" fillId="5" borderId="17" xfId="0" applyFill="1" applyBorder="1" applyAlignment="1">
      <alignment horizontal="center" vertical="center"/>
    </xf>
    <xf numFmtId="0" fontId="2" fillId="7" borderId="6" xfId="0" applyFont="1" applyFill="1" applyBorder="1" applyAlignment="1">
      <alignment horizontal="center" vertical="center"/>
    </xf>
    <xf numFmtId="0" fontId="2" fillId="9" borderId="6" xfId="0" applyFont="1" applyFill="1" applyBorder="1" applyAlignment="1">
      <alignment horizontal="center" vertical="center"/>
    </xf>
    <xf numFmtId="0" fontId="0" fillId="4" borderId="10" xfId="0" applyFill="1" applyBorder="1" applyAlignment="1">
      <alignment horizontal="center" vertical="center"/>
    </xf>
    <xf numFmtId="0" fontId="0" fillId="4" borderId="12" xfId="0" applyFill="1" applyBorder="1" applyAlignment="1">
      <alignment horizontal="center" vertical="center"/>
    </xf>
    <xf numFmtId="0" fontId="0" fillId="4" borderId="17" xfId="0" applyFill="1" applyBorder="1" applyAlignment="1">
      <alignment horizontal="center" vertical="center"/>
    </xf>
    <xf numFmtId="0" fontId="1" fillId="3" borderId="14"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1" fillId="13" borderId="26" xfId="0" applyFont="1" applyFill="1" applyBorder="1" applyAlignment="1">
      <alignment horizontal="center" vertical="center" wrapText="1"/>
    </xf>
    <xf numFmtId="0" fontId="1" fillId="13" borderId="14"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2" fillId="7" borderId="31" xfId="0" applyFont="1" applyFill="1" applyBorder="1" applyAlignment="1">
      <alignment horizontal="center" vertical="center"/>
    </xf>
    <xf numFmtId="0" fontId="0" fillId="18" borderId="26" xfId="0" applyFill="1" applyBorder="1" applyAlignment="1">
      <alignment horizontal="center" vertical="center" wrapText="1"/>
    </xf>
    <xf numFmtId="0" fontId="0" fillId="4" borderId="8" xfId="0" applyFill="1" applyBorder="1" applyAlignment="1">
      <alignment horizontal="center" vertical="center"/>
    </xf>
    <xf numFmtId="0" fontId="2" fillId="9" borderId="31" xfId="0" applyFont="1" applyFill="1" applyBorder="1" applyAlignment="1">
      <alignment horizontal="center" vertical="center"/>
    </xf>
    <xf numFmtId="0" fontId="2" fillId="7" borderId="29" xfId="0" applyFont="1" applyFill="1" applyBorder="1" applyAlignment="1">
      <alignment horizontal="center" vertical="center"/>
    </xf>
    <xf numFmtId="0" fontId="0" fillId="4" borderId="27" xfId="0" applyFill="1" applyBorder="1" applyAlignment="1">
      <alignment horizontal="center" vertical="center"/>
    </xf>
    <xf numFmtId="0" fontId="2" fillId="9" borderId="29" xfId="0" applyFont="1" applyFill="1" applyBorder="1" applyAlignment="1">
      <alignment horizontal="center" vertical="center"/>
    </xf>
    <xf numFmtId="0" fontId="0" fillId="2" borderId="4" xfId="0" applyFill="1" applyBorder="1" applyAlignment="1">
      <alignment horizontal="left" vertical="center" wrapText="1"/>
    </xf>
    <xf numFmtId="0" fontId="0" fillId="0" borderId="0" xfId="0" applyAlignment="1">
      <alignment horizontal="left" vertical="center"/>
    </xf>
    <xf numFmtId="0" fontId="0" fillId="19" borderId="1" xfId="0" applyFill="1" applyBorder="1" applyAlignment="1">
      <alignment horizontal="center" vertical="center"/>
    </xf>
    <xf numFmtId="0" fontId="0" fillId="2" borderId="33" xfId="0" applyFill="1" applyBorder="1" applyAlignment="1">
      <alignment horizontal="center" vertical="center" wrapText="1"/>
    </xf>
    <xf numFmtId="0" fontId="0" fillId="5" borderId="31" xfId="0" applyFill="1" applyBorder="1" applyAlignment="1">
      <alignment horizontal="center" vertical="center"/>
    </xf>
    <xf numFmtId="0" fontId="0" fillId="5" borderId="6" xfId="0" applyFill="1" applyBorder="1" applyAlignment="1">
      <alignment horizontal="center" vertical="center"/>
    </xf>
    <xf numFmtId="0" fontId="0" fillId="5" borderId="29" xfId="0" applyFill="1" applyBorder="1" applyAlignment="1">
      <alignment horizontal="center" vertical="center"/>
    </xf>
    <xf numFmtId="0" fontId="0" fillId="19" borderId="31" xfId="0" applyFill="1" applyBorder="1" applyAlignment="1">
      <alignment horizontal="center" vertical="center"/>
    </xf>
    <xf numFmtId="0" fontId="0" fillId="19" borderId="6" xfId="0" applyFill="1" applyBorder="1" applyAlignment="1">
      <alignment horizontal="center" vertical="center"/>
    </xf>
    <xf numFmtId="0" fontId="0" fillId="19" borderId="29" xfId="0" applyFill="1" applyBorder="1" applyAlignment="1">
      <alignment horizontal="center" vertical="center"/>
    </xf>
    <xf numFmtId="0" fontId="0" fillId="5" borderId="34" xfId="0" applyFill="1" applyBorder="1" applyAlignment="1">
      <alignment horizontal="left" vertical="center"/>
    </xf>
    <xf numFmtId="0" fontId="0" fillId="5" borderId="22" xfId="0" applyFill="1" applyBorder="1" applyAlignment="1">
      <alignment horizontal="center" vertical="center"/>
    </xf>
    <xf numFmtId="0" fontId="2" fillId="7" borderId="9" xfId="0" applyFont="1" applyFill="1" applyBorder="1" applyAlignment="1">
      <alignment horizontal="center" vertical="center"/>
    </xf>
    <xf numFmtId="0" fontId="2" fillId="7" borderId="11" xfId="0" applyFont="1" applyFill="1" applyBorder="1" applyAlignment="1">
      <alignment horizontal="center" vertical="center"/>
    </xf>
    <xf numFmtId="0" fontId="2" fillId="9" borderId="11" xfId="0" applyFont="1" applyFill="1" applyBorder="1" applyAlignment="1">
      <alignment horizontal="center" vertical="center"/>
    </xf>
    <xf numFmtId="0" fontId="0" fillId="5" borderId="35" xfId="0" applyFill="1" applyBorder="1" applyAlignment="1">
      <alignment horizontal="left" vertical="center"/>
    </xf>
    <xf numFmtId="0" fontId="0" fillId="5" borderId="21" xfId="0" applyFill="1" applyBorder="1" applyAlignment="1">
      <alignment horizontal="center" vertical="center"/>
    </xf>
    <xf numFmtId="0" fontId="2" fillId="7" borderId="13" xfId="0" applyFont="1" applyFill="1" applyBorder="1" applyAlignment="1">
      <alignment horizontal="center" vertical="center"/>
    </xf>
    <xf numFmtId="0" fontId="0" fillId="19" borderId="15" xfId="0" applyFill="1" applyBorder="1" applyAlignment="1">
      <alignment horizontal="center" vertical="center"/>
    </xf>
    <xf numFmtId="0" fontId="0" fillId="19" borderId="22" xfId="0" applyFill="1" applyBorder="1" applyAlignment="1">
      <alignment horizontal="center" vertical="center"/>
    </xf>
    <xf numFmtId="0" fontId="0" fillId="19" borderId="16" xfId="0" applyFill="1" applyBorder="1" applyAlignment="1">
      <alignment horizontal="center" vertical="center"/>
    </xf>
    <xf numFmtId="0" fontId="0" fillId="19" borderId="21" xfId="0" applyFill="1" applyBorder="1" applyAlignment="1">
      <alignment horizontal="center" vertical="center"/>
    </xf>
    <xf numFmtId="0" fontId="0" fillId="19" borderId="28"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left" vertical="center"/>
    </xf>
    <xf numFmtId="0" fontId="0" fillId="5" borderId="4" xfId="0" applyFill="1" applyBorder="1" applyAlignment="1">
      <alignment horizontal="center" vertical="center"/>
    </xf>
    <xf numFmtId="0" fontId="2" fillId="7" borderId="26" xfId="0" applyFont="1" applyFill="1" applyBorder="1" applyAlignment="1">
      <alignment horizontal="center" vertical="center"/>
    </xf>
    <xf numFmtId="0" fontId="2" fillId="7" borderId="18" xfId="0" applyFont="1" applyFill="1" applyBorder="1" applyAlignment="1">
      <alignment horizontal="center" vertical="center"/>
    </xf>
    <xf numFmtId="0" fontId="0" fillId="19" borderId="4" xfId="0" applyFill="1" applyBorder="1" applyAlignment="1">
      <alignment horizontal="center" vertical="center"/>
    </xf>
    <xf numFmtId="0" fontId="0" fillId="19" borderId="33" xfId="0" applyFill="1" applyBorder="1" applyAlignment="1">
      <alignment horizontal="center" vertical="center"/>
    </xf>
    <xf numFmtId="0" fontId="0" fillId="5" borderId="34" xfId="0" applyFill="1" applyBorder="1" applyAlignment="1">
      <alignment horizontal="center" vertical="center"/>
    </xf>
    <xf numFmtId="0" fontId="0" fillId="19" borderId="5" xfId="0" applyFill="1" applyBorder="1" applyAlignment="1">
      <alignment horizontal="center" vertical="center"/>
    </xf>
    <xf numFmtId="0" fontId="2" fillId="9" borderId="13" xfId="0" applyFont="1" applyFill="1" applyBorder="1" applyAlignment="1">
      <alignment horizontal="center" vertical="center"/>
    </xf>
    <xf numFmtId="0" fontId="0" fillId="5" borderId="35" xfId="0" applyFill="1" applyBorder="1" applyAlignment="1">
      <alignment horizontal="center" vertical="center"/>
    </xf>
    <xf numFmtId="0" fontId="2" fillId="9" borderId="9" xfId="0" applyFont="1" applyFill="1" applyBorder="1" applyAlignment="1">
      <alignment horizontal="center" vertical="center"/>
    </xf>
    <xf numFmtId="0" fontId="2" fillId="10" borderId="11" xfId="0" applyFont="1" applyFill="1" applyBorder="1" applyAlignment="1">
      <alignment horizontal="center" vertical="center"/>
    </xf>
    <xf numFmtId="0" fontId="0" fillId="0" borderId="0" xfId="0" applyFont="1" applyAlignment="1">
      <alignment horizontal="center" vertical="center"/>
    </xf>
    <xf numFmtId="164" fontId="1" fillId="3" borderId="33" xfId="0" applyNumberFormat="1" applyFont="1" applyFill="1" applyBorder="1" applyAlignment="1">
      <alignment horizontal="center" vertical="center" wrapText="1"/>
    </xf>
    <xf numFmtId="164" fontId="0" fillId="4" borderId="31" xfId="0" applyNumberFormat="1" applyFill="1" applyBorder="1" applyAlignment="1">
      <alignment horizontal="center" vertical="center"/>
    </xf>
    <xf numFmtId="164" fontId="0" fillId="4" borderId="6" xfId="0" applyNumberFormat="1" applyFill="1" applyBorder="1" applyAlignment="1">
      <alignment horizontal="center" vertical="center"/>
    </xf>
    <xf numFmtId="164" fontId="0" fillId="4" borderId="21" xfId="0" applyNumberFormat="1" applyFill="1" applyBorder="1" applyAlignment="1">
      <alignment horizontal="center" vertical="center"/>
    </xf>
    <xf numFmtId="164" fontId="0" fillId="4" borderId="22" xfId="0" applyNumberFormat="1" applyFill="1" applyBorder="1" applyAlignment="1">
      <alignment horizontal="center" vertical="center"/>
    </xf>
    <xf numFmtId="164" fontId="0" fillId="4" borderId="29" xfId="0" applyNumberFormat="1" applyFill="1" applyBorder="1" applyAlignment="1">
      <alignment horizontal="center" vertical="center"/>
    </xf>
    <xf numFmtId="0" fontId="5" fillId="0" borderId="3" xfId="0" applyFont="1" applyBorder="1" applyAlignment="1">
      <alignment horizontal="center"/>
    </xf>
    <xf numFmtId="0" fontId="5" fillId="0" borderId="4" xfId="0" applyFont="1" applyBorder="1" applyAlignment="1">
      <alignment horizontal="center"/>
    </xf>
    <xf numFmtId="0" fontId="8" fillId="0" borderId="4" xfId="0" applyFont="1" applyBorder="1"/>
    <xf numFmtId="0" fontId="4" fillId="0" borderId="4" xfId="0" applyFont="1" applyBorder="1"/>
    <xf numFmtId="0" fontId="9" fillId="0" borderId="4" xfId="0" applyFont="1" applyBorder="1"/>
    <xf numFmtId="0" fontId="4" fillId="0" borderId="17" xfId="0" applyFont="1" applyBorder="1" applyAlignment="1">
      <alignment horizontal="center" vertical="center"/>
    </xf>
    <xf numFmtId="0" fontId="4" fillId="0" borderId="5" xfId="0" applyFont="1" applyBorder="1" applyAlignment="1">
      <alignment horizontal="center" vertical="center"/>
    </xf>
    <xf numFmtId="0" fontId="12" fillId="0" borderId="5" xfId="0" applyFont="1" applyBorder="1"/>
    <xf numFmtId="0" fontId="4" fillId="0" borderId="5" xfId="0" applyFont="1" applyBorder="1"/>
    <xf numFmtId="0" fontId="10" fillId="0" borderId="5" xfId="0" applyFont="1" applyBorder="1"/>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1" xfId="0" applyFont="1" applyBorder="1"/>
    <xf numFmtId="0" fontId="4" fillId="0" borderId="1" xfId="0" applyFont="1" applyBorder="1"/>
    <xf numFmtId="0" fontId="10" fillId="0" borderId="1" xfId="0" applyFont="1" applyBorder="1"/>
    <xf numFmtId="0" fontId="5" fillId="0" borderId="26" xfId="0" applyFont="1" applyBorder="1" applyAlignment="1">
      <alignment horizont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8" fillId="0" borderId="3" xfId="0" applyFont="1" applyBorder="1"/>
    <xf numFmtId="0" fontId="4" fillId="0" borderId="26" xfId="0" applyFont="1" applyBorder="1"/>
    <xf numFmtId="0" fontId="12" fillId="0" borderId="17" xfId="0" applyFont="1" applyBorder="1"/>
    <xf numFmtId="0" fontId="10" fillId="0" borderId="18" xfId="0" applyFont="1" applyBorder="1"/>
    <xf numFmtId="0" fontId="12" fillId="0" borderId="10" xfId="0" applyFont="1" applyBorder="1"/>
    <xf numFmtId="0" fontId="10" fillId="0" borderId="11" xfId="0" applyFont="1" applyBorder="1"/>
    <xf numFmtId="0" fontId="12" fillId="0" borderId="12" xfId="0" applyFont="1" applyBorder="1"/>
    <xf numFmtId="0" fontId="12" fillId="0" borderId="16" xfId="0" applyFont="1" applyBorder="1"/>
    <xf numFmtId="0" fontId="4" fillId="0" borderId="16" xfId="0" applyFont="1" applyBorder="1"/>
    <xf numFmtId="0" fontId="10" fillId="0" borderId="16" xfId="0" applyFont="1" applyBorder="1"/>
    <xf numFmtId="0" fontId="10" fillId="0" borderId="13" xfId="0" applyFont="1" applyBorder="1"/>
    <xf numFmtId="0" fontId="11" fillId="3" borderId="14" xfId="0" applyFont="1" applyFill="1" applyBorder="1" applyAlignment="1">
      <alignment horizontal="center"/>
    </xf>
    <xf numFmtId="0" fontId="11" fillId="3" borderId="26" xfId="0" applyFont="1" applyFill="1" applyBorder="1" applyAlignment="1">
      <alignment horizontal="center"/>
    </xf>
    <xf numFmtId="2" fontId="10" fillId="3" borderId="36" xfId="0" applyNumberFormat="1" applyFont="1" applyFill="1" applyBorder="1" applyAlignment="1">
      <alignment horizontal="center"/>
    </xf>
    <xf numFmtId="2" fontId="4" fillId="3" borderId="18" xfId="0" applyNumberFormat="1" applyFont="1" applyFill="1" applyBorder="1" applyAlignment="1">
      <alignment horizontal="center"/>
    </xf>
    <xf numFmtId="2" fontId="10" fillId="3" borderId="7" xfId="0" applyNumberFormat="1" applyFont="1" applyFill="1" applyBorder="1" applyAlignment="1">
      <alignment horizontal="center"/>
    </xf>
    <xf numFmtId="2" fontId="4" fillId="3" borderId="11" xfId="0" applyNumberFormat="1" applyFont="1" applyFill="1" applyBorder="1" applyAlignment="1">
      <alignment horizontal="center"/>
    </xf>
    <xf numFmtId="0" fontId="7" fillId="11" borderId="6" xfId="1" applyFont="1" applyFill="1" applyBorder="1" applyAlignment="1" applyProtection="1">
      <alignment horizontal="center" vertical="center"/>
      <protection locked="0"/>
    </xf>
    <xf numFmtId="0" fontId="3" fillId="0" borderId="30" xfId="0" applyFont="1" applyBorder="1" applyAlignment="1">
      <alignment horizontal="center" vertical="center"/>
    </xf>
    <xf numFmtId="0" fontId="3" fillId="0" borderId="7" xfId="0" applyFont="1" applyBorder="1" applyAlignment="1">
      <alignment horizontal="center" vertical="center"/>
    </xf>
    <xf numFmtId="0" fontId="5" fillId="11" borderId="6" xfId="1" applyFont="1" applyFill="1" applyBorder="1" applyAlignment="1" applyProtection="1">
      <alignment horizontal="center" vertical="center"/>
      <protection locked="0"/>
    </xf>
    <xf numFmtId="0" fontId="4" fillId="15" borderId="0" xfId="1" applyNumberFormat="1" applyFill="1" applyAlignment="1" applyProtection="1">
      <alignment horizontal="center" wrapText="1"/>
    </xf>
    <xf numFmtId="0" fontId="5" fillId="15" borderId="24" xfId="1" applyFont="1" applyFill="1" applyBorder="1" applyAlignment="1">
      <alignment horizontal="center"/>
    </xf>
    <xf numFmtId="0" fontId="5" fillId="15" borderId="32" xfId="1" applyFont="1" applyFill="1" applyBorder="1" applyAlignment="1">
      <alignment horizontal="center"/>
    </xf>
    <xf numFmtId="0" fontId="5" fillId="15" borderId="25" xfId="1" applyFont="1" applyFill="1" applyBorder="1" applyAlignment="1">
      <alignment horizontal="center"/>
    </xf>
    <xf numFmtId="0" fontId="4" fillId="15" borderId="0" xfId="1" applyFill="1" applyAlignment="1">
      <alignment horizontal="center"/>
    </xf>
    <xf numFmtId="0" fontId="5" fillId="15" borderId="0" xfId="1" applyFont="1" applyFill="1" applyAlignment="1">
      <alignment horizontal="center"/>
    </xf>
  </cellXfs>
  <cellStyles count="2">
    <cellStyle name="Normalny" xfId="0" builtinId="0"/>
    <cellStyle name="Normalny 2" xfId="1"/>
  </cellStyles>
  <dxfs count="2">
    <dxf>
      <fill>
        <patternFill>
          <bgColor indexed="45"/>
        </patternFill>
      </fill>
    </dxf>
    <dxf>
      <font>
        <condense val="0"/>
        <extend val="0"/>
      </font>
      <fill>
        <patternFill>
          <bgColor indexed="45"/>
        </patternFill>
      </fill>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84"/>
  <sheetViews>
    <sheetView tabSelected="1" workbookViewId="0">
      <pane xSplit="1" ySplit="1" topLeftCell="B2" activePane="bottomRight" state="frozen"/>
      <selection pane="topRight" activeCell="C1" sqref="C1"/>
      <selection pane="bottomLeft" activeCell="A2" sqref="A2"/>
      <selection pane="bottomRight" activeCell="H8" sqref="H8"/>
    </sheetView>
  </sheetViews>
  <sheetFormatPr defaultRowHeight="14.4" x14ac:dyDescent="0.3"/>
  <cols>
    <col min="1" max="1" width="4.109375" style="1" customWidth="1"/>
    <col min="2" max="2" width="6.44140625" style="1" customWidth="1"/>
    <col min="3" max="4" width="6.88671875" style="1" customWidth="1"/>
    <col min="5" max="6" width="7.5546875" style="1" customWidth="1"/>
    <col min="7" max="7" width="5.6640625" style="81" customWidth="1"/>
    <col min="8" max="8" width="5.6640625" style="1" customWidth="1"/>
    <col min="9" max="9" width="10.5546875" style="1" customWidth="1"/>
    <col min="10" max="10" width="8.109375" style="1" customWidth="1"/>
    <col min="11" max="11" width="5.33203125" style="1" customWidth="1"/>
    <col min="12" max="12" width="5.77734375" style="1" customWidth="1"/>
    <col min="13" max="16" width="5.44140625" style="1" customWidth="1"/>
    <col min="17" max="17" width="6.5546875" style="1" customWidth="1"/>
    <col min="18" max="18" width="6.44140625" style="1" customWidth="1"/>
    <col min="19" max="23" width="7.109375" style="1" customWidth="1"/>
    <col min="24" max="24" width="9.21875" style="19" customWidth="1"/>
    <col min="25" max="27" width="5.33203125" style="1" customWidth="1"/>
    <col min="28" max="30" width="3.5546875" style="116" customWidth="1"/>
    <col min="31" max="34" width="3.5546875" style="1" customWidth="1"/>
    <col min="35" max="35" width="4.33203125" style="1" customWidth="1"/>
    <col min="36" max="38" width="3.5546875" style="1" customWidth="1"/>
    <col min="39" max="39" width="4" style="1" customWidth="1"/>
    <col min="40" max="42" width="3.5546875" style="1" customWidth="1"/>
    <col min="43" max="43" width="4.21875" style="1" customWidth="1"/>
    <col min="44" max="44" width="4.44140625" style="1" customWidth="1"/>
    <col min="45" max="45" width="3.5546875" style="1" customWidth="1"/>
    <col min="46" max="46" width="4.21875" style="1" customWidth="1"/>
    <col min="47" max="47" width="4.77734375" style="1" customWidth="1"/>
    <col min="48" max="48" width="3.5546875" style="1" customWidth="1"/>
    <col min="49" max="49" width="3.88671875" style="1" customWidth="1"/>
    <col min="50" max="50" width="4.44140625" style="1" customWidth="1"/>
    <col min="51" max="57" width="3.5546875" style="1" customWidth="1"/>
    <col min="58" max="58" width="8.44140625" style="1" customWidth="1"/>
    <col min="59" max="59" width="8.6640625" style="1" customWidth="1"/>
    <col min="60" max="16384" width="8.88671875" style="1"/>
  </cols>
  <sheetData>
    <row r="1" spans="1:59" s="2" customFormat="1" ht="48" customHeight="1" thickBot="1" x14ac:dyDescent="0.3">
      <c r="A1" s="3" t="s">
        <v>1</v>
      </c>
      <c r="B1" s="4" t="s">
        <v>104</v>
      </c>
      <c r="C1" s="4" t="s">
        <v>0</v>
      </c>
      <c r="D1" s="4" t="s">
        <v>9</v>
      </c>
      <c r="E1" s="4" t="s">
        <v>2</v>
      </c>
      <c r="F1" s="4" t="s">
        <v>8</v>
      </c>
      <c r="G1" s="80" t="s">
        <v>62</v>
      </c>
      <c r="H1" s="4" t="s">
        <v>14</v>
      </c>
      <c r="I1" s="83" t="s">
        <v>103</v>
      </c>
      <c r="J1" s="74" t="s">
        <v>5</v>
      </c>
      <c r="K1" s="72" t="s">
        <v>53</v>
      </c>
      <c r="L1" s="70" t="s">
        <v>54</v>
      </c>
      <c r="M1" s="70" t="s">
        <v>55</v>
      </c>
      <c r="N1" s="70" t="s">
        <v>56</v>
      </c>
      <c r="O1" s="70" t="s">
        <v>58</v>
      </c>
      <c r="P1" s="71" t="s">
        <v>57</v>
      </c>
      <c r="Q1" s="69" t="s">
        <v>17</v>
      </c>
      <c r="R1" s="67" t="s">
        <v>18</v>
      </c>
      <c r="S1" s="67" t="s">
        <v>19</v>
      </c>
      <c r="T1" s="67" t="s">
        <v>59</v>
      </c>
      <c r="U1" s="67" t="s">
        <v>60</v>
      </c>
      <c r="V1" s="68" t="s">
        <v>61</v>
      </c>
      <c r="W1" s="66" t="s">
        <v>20</v>
      </c>
      <c r="X1" s="117" t="s">
        <v>4</v>
      </c>
      <c r="Y1" s="123" t="s">
        <v>94</v>
      </c>
      <c r="Z1" s="124" t="s">
        <v>95</v>
      </c>
      <c r="AA1" s="138" t="s">
        <v>96</v>
      </c>
      <c r="AB1" s="144" t="s">
        <v>64</v>
      </c>
      <c r="AC1" s="125" t="s">
        <v>75</v>
      </c>
      <c r="AD1" s="125" t="s">
        <v>76</v>
      </c>
      <c r="AE1" s="126" t="s">
        <v>70</v>
      </c>
      <c r="AF1" s="126" t="s">
        <v>77</v>
      </c>
      <c r="AG1" s="126" t="s">
        <v>78</v>
      </c>
      <c r="AH1" s="126" t="s">
        <v>79</v>
      </c>
      <c r="AI1" s="126" t="s">
        <v>80</v>
      </c>
      <c r="AJ1" s="126" t="s">
        <v>64</v>
      </c>
      <c r="AK1" s="126" t="s">
        <v>75</v>
      </c>
      <c r="AL1" s="126" t="s">
        <v>76</v>
      </c>
      <c r="AM1" s="126" t="s">
        <v>81</v>
      </c>
      <c r="AN1" s="126" t="s">
        <v>15</v>
      </c>
      <c r="AO1" s="126" t="s">
        <v>82</v>
      </c>
      <c r="AP1" s="126" t="s">
        <v>83</v>
      </c>
      <c r="AQ1" s="126" t="s">
        <v>84</v>
      </c>
      <c r="AR1" s="126" t="s">
        <v>85</v>
      </c>
      <c r="AS1" s="126" t="s">
        <v>86</v>
      </c>
      <c r="AT1" s="126" t="s">
        <v>87</v>
      </c>
      <c r="AU1" s="127" t="s">
        <v>97</v>
      </c>
      <c r="AV1" s="127" t="s">
        <v>98</v>
      </c>
      <c r="AW1" s="127" t="s">
        <v>99</v>
      </c>
      <c r="AX1" s="127" t="s">
        <v>100</v>
      </c>
      <c r="AY1" s="126" t="s">
        <v>10</v>
      </c>
      <c r="AZ1" s="126" t="s">
        <v>88</v>
      </c>
      <c r="BA1" s="126" t="s">
        <v>89</v>
      </c>
      <c r="BB1" s="126" t="s">
        <v>90</v>
      </c>
      <c r="BC1" s="127" t="s">
        <v>91</v>
      </c>
      <c r="BD1" s="126" t="s">
        <v>92</v>
      </c>
      <c r="BE1" s="145" t="s">
        <v>93</v>
      </c>
      <c r="BF1" s="155" t="s">
        <v>101</v>
      </c>
      <c r="BG1" s="156" t="s">
        <v>102</v>
      </c>
    </row>
    <row r="2" spans="1:59" x14ac:dyDescent="0.25">
      <c r="A2" s="60">
        <v>1</v>
      </c>
      <c r="B2" s="6">
        <v>1</v>
      </c>
      <c r="C2" s="6" t="s">
        <v>3</v>
      </c>
      <c r="D2" s="6">
        <v>50</v>
      </c>
      <c r="E2" s="6" t="s">
        <v>7</v>
      </c>
      <c r="F2" s="6" t="s">
        <v>11</v>
      </c>
      <c r="G2" s="12" t="s">
        <v>63</v>
      </c>
      <c r="H2" s="6">
        <v>4</v>
      </c>
      <c r="I2" s="84">
        <v>1</v>
      </c>
      <c r="J2" s="73">
        <v>5</v>
      </c>
      <c r="K2" s="53">
        <v>255</v>
      </c>
      <c r="L2" s="54">
        <v>105</v>
      </c>
      <c r="M2" s="54">
        <v>255</v>
      </c>
      <c r="N2" s="54">
        <f>COLOR!R5</f>
        <v>68.458794175817289</v>
      </c>
      <c r="O2" s="54">
        <f>COLOR!S5</f>
        <v>74.988817588460378</v>
      </c>
      <c r="P2" s="55">
        <f>COLOR!T5</f>
        <v>-47.909300394145625</v>
      </c>
      <c r="Q2" s="53">
        <v>82</v>
      </c>
      <c r="R2" s="54">
        <v>102</v>
      </c>
      <c r="S2" s="54">
        <v>67</v>
      </c>
      <c r="T2" s="54">
        <f>COLOR!R231</f>
        <v>40.768934963717463</v>
      </c>
      <c r="U2" s="54">
        <f>COLOR!S231</f>
        <v>-14.616552625942692</v>
      </c>
      <c r="V2" s="55">
        <f>COLOR!T231</f>
        <v>17.387510168962251</v>
      </c>
      <c r="W2" s="65">
        <f>COLOR!BE231</f>
        <v>114.27827503143602</v>
      </c>
      <c r="X2" s="118">
        <v>2.6</v>
      </c>
      <c r="Y2" s="128">
        <v>1</v>
      </c>
      <c r="Z2" s="129">
        <v>1</v>
      </c>
      <c r="AA2" s="139">
        <v>1</v>
      </c>
      <c r="AB2" s="146">
        <f>T2</f>
        <v>40.768934963717463</v>
      </c>
      <c r="AC2" s="130">
        <f t="shared" ref="AC2:AD2" si="0">U2</f>
        <v>-14.616552625942692</v>
      </c>
      <c r="AD2" s="130">
        <f t="shared" si="0"/>
        <v>17.387510168962251</v>
      </c>
      <c r="AE2" s="131">
        <f>(AC2^2+AD2^2)^0.5</f>
        <v>22.7149536768781</v>
      </c>
      <c r="AF2" s="131">
        <f>(1+AN2)*AC2</f>
        <v>-14.629674271005324</v>
      </c>
      <c r="AG2" s="131">
        <f>AD2</f>
        <v>17.387510168962251</v>
      </c>
      <c r="AH2" s="131">
        <f>(AF2^2+AG2^2)^0.5</f>
        <v>22.723399374906055</v>
      </c>
      <c r="AI2" s="131">
        <f>IF(AG2&gt;0,DEGREES(ATAN2(AF2,AG2)),360+DEGREES(ATAN2(AF2,AG2)))</f>
        <v>130.07691561407856</v>
      </c>
      <c r="AJ2" s="131">
        <f>N2</f>
        <v>68.458794175817289</v>
      </c>
      <c r="AK2" s="131">
        <f t="shared" ref="AK2:AL2" si="1">O2</f>
        <v>74.988817588460378</v>
      </c>
      <c r="AL2" s="131">
        <f t="shared" si="1"/>
        <v>-47.909300394145625</v>
      </c>
      <c r="AM2" s="131">
        <f t="shared" ref="AM2" si="2">(AK2^2+AL2^2)^0.5</f>
        <v>88.986649715403189</v>
      </c>
      <c r="AN2" s="131">
        <f>0.5*(1-(((AE2+AM2)/2)^7/(((AE2+AM2)/2)^7+25^7))^0.5)</f>
        <v>8.9772502439061652E-4</v>
      </c>
      <c r="AO2" s="131">
        <f t="shared" ref="AO2" si="3">(1+AN2)*AK2</f>
        <v>75.056136926559006</v>
      </c>
      <c r="AP2" s="131">
        <f t="shared" ref="AP2" si="4">AL2</f>
        <v>-47.909300394145625</v>
      </c>
      <c r="AQ2" s="131">
        <f>(AO2^2+AP2^2)^0.5</f>
        <v>89.043386922302417</v>
      </c>
      <c r="AR2" s="131">
        <f>IF(AP2&gt;0,DEGREES(ATAN2(AO2,AP2)),360+DEGREES(ATAN2(AO2,AP2)))</f>
        <v>327.4493847572549</v>
      </c>
      <c r="AS2" s="131">
        <f t="shared" ref="AS2" si="5">(AH2+AQ2)/2</f>
        <v>55.883393148604235</v>
      </c>
      <c r="AT2" s="131">
        <f t="shared" ref="AT2" si="6">IF(ABS(AR2-AI2)&lt;=180,(AR2+AI2)/2,(AR2+AI2-360)/2)</f>
        <v>48.763150185666746</v>
      </c>
      <c r="AU2" s="131">
        <f>IF(ABS(AI2-AR2)&lt;=180,ABS(AI2-AR2),360-ABS(AI2-AR2))</f>
        <v>162.62753085682365</v>
      </c>
      <c r="AV2" s="131">
        <f t="shared" ref="AV2" si="7">ABS(AB2-AJ2)</f>
        <v>27.689859212099826</v>
      </c>
      <c r="AW2" s="131">
        <f t="shared" ref="AW2" si="8">ABS(AH2-AQ2)</f>
        <v>66.319987547396366</v>
      </c>
      <c r="AX2" s="132">
        <f>2*((AQ2*AH2)^0.5)*SIN(RADIANS(AU2)/2)</f>
        <v>88.931869718300334</v>
      </c>
      <c r="AY2" s="132">
        <f t="shared" ref="AY2" si="9">1-0.17*COS(RADIANS(AT2-30))+0.24*COS(RADIANS(2*AT2))+0.32*COS(RADIANS(3*AT2+6))-0.2*COS(RADIANS(4*AT2-63))</f>
        <v>0.65826286415497592</v>
      </c>
      <c r="AZ2" s="132">
        <f t="shared" ref="AZ2" si="10">1+(0.015*((AJ2+AB2)/2-50)^2)/(20+((AJ2+AB2)/2-50)^2)^0.5</f>
        <v>1.049694732322161</v>
      </c>
      <c r="BA2" s="131">
        <f t="shared" ref="BA2" si="11">1+0.045*(AH2+AQ2)/2</f>
        <v>3.5147526916871903</v>
      </c>
      <c r="BB2" s="132">
        <f t="shared" ref="BB2" si="12">1+0.015*((AQ2+AH2)/2)*AY2</f>
        <v>1.5517894364904818</v>
      </c>
      <c r="BC2" s="132">
        <f t="shared" ref="BC2" si="13">30*EXP(-(((AT2-275)/25)^2))</f>
        <v>8.1555289351186321E-35</v>
      </c>
      <c r="BD2" s="132">
        <f t="shared" ref="BD2" si="14">2*((AS2^7)/(AS2^7+25^7))^0.5</f>
        <v>1.9964236946568719</v>
      </c>
      <c r="BE2" s="147">
        <f t="shared" ref="BE2" si="15">-SIN(2*RADIANS(BC2))*BD2</f>
        <v>-5.6834522008075401E-36</v>
      </c>
      <c r="BF2" s="157">
        <f>((AV2/(AZ2*Y$7))^2+(AW2/(BA2*Z$7))^2+(AX2/(BB2*AA$7))^2+BE2*(AW2/(BA2*Z$7))*(AX2/(BB2*AA$7)))^0.5</f>
        <v>65.850124465654787</v>
      </c>
      <c r="BG2" s="158">
        <f>SQRT((AC2-AK2)^2+(AD2-AL2)^2)</f>
        <v>110.87288144976944</v>
      </c>
    </row>
    <row r="3" spans="1:59" x14ac:dyDescent="0.25">
      <c r="A3" s="9">
        <v>2</v>
      </c>
      <c r="B3" s="5">
        <v>1</v>
      </c>
      <c r="C3" s="5" t="s">
        <v>3</v>
      </c>
      <c r="D3" s="5">
        <v>50</v>
      </c>
      <c r="E3" s="5" t="s">
        <v>7</v>
      </c>
      <c r="F3" s="5" t="s">
        <v>11</v>
      </c>
      <c r="G3" s="13" t="s">
        <v>63</v>
      </c>
      <c r="H3" s="5">
        <v>4</v>
      </c>
      <c r="I3" s="85">
        <v>1</v>
      </c>
      <c r="J3" s="61">
        <v>5</v>
      </c>
      <c r="K3" s="47">
        <v>218</v>
      </c>
      <c r="L3" s="44">
        <v>125</v>
      </c>
      <c r="M3" s="44">
        <v>213</v>
      </c>
      <c r="N3" s="44">
        <f>COLOR!R6</f>
        <v>65.275735132386814</v>
      </c>
      <c r="O3" s="44">
        <f>COLOR!S6</f>
        <v>48.594639653096515</v>
      </c>
      <c r="P3" s="51">
        <f>COLOR!T6</f>
        <v>-30.022362680774517</v>
      </c>
      <c r="Q3" s="47">
        <v>78</v>
      </c>
      <c r="R3" s="44">
        <v>116</v>
      </c>
      <c r="S3" s="44">
        <v>58</v>
      </c>
      <c r="T3" s="44">
        <f>COLOR!R232</f>
        <v>44.851338522262097</v>
      </c>
      <c r="U3" s="44">
        <f>COLOR!S232</f>
        <v>-24.936794098793928</v>
      </c>
      <c r="V3" s="51">
        <f>COLOR!T232</f>
        <v>27.704606338075266</v>
      </c>
      <c r="W3" s="63">
        <f>COLOR!BE232</f>
        <v>95.689240140151441</v>
      </c>
      <c r="X3" s="119">
        <v>2</v>
      </c>
      <c r="Y3" s="133">
        <v>1</v>
      </c>
      <c r="Z3" s="134">
        <v>1</v>
      </c>
      <c r="AA3" s="140">
        <v>1</v>
      </c>
      <c r="AB3" s="148">
        <f t="shared" ref="AB3:AB66" si="16">T3</f>
        <v>44.851338522262097</v>
      </c>
      <c r="AC3" s="135">
        <f t="shared" ref="AC3:AC66" si="17">U3</f>
        <v>-24.936794098793928</v>
      </c>
      <c r="AD3" s="135">
        <f t="shared" ref="AD3:AD66" si="18">V3</f>
        <v>27.704606338075266</v>
      </c>
      <c r="AE3" s="136">
        <f t="shared" ref="AE3:AE66" si="19">(AC3^2+AD3^2)^0.5</f>
        <v>37.274507538978483</v>
      </c>
      <c r="AF3" s="136">
        <f t="shared" ref="AF3:AF66" si="20">(1+AN3)*AC3</f>
        <v>-25.009092527315506</v>
      </c>
      <c r="AG3" s="136">
        <f t="shared" ref="AG3:AG66" si="21">AD3</f>
        <v>27.704606338075266</v>
      </c>
      <c r="AH3" s="136">
        <f t="shared" ref="AH3:AH66" si="22">(AF3^2+AG3^2)^0.5</f>
        <v>37.32291415990381</v>
      </c>
      <c r="AI3" s="136">
        <f t="shared" ref="AI3:AI66" si="23">IF(AG3&gt;0,DEGREES(ATAN2(AF3,AG3)),360+DEGREES(ATAN2(AF3,AG3)))</f>
        <v>132.07273121510795</v>
      </c>
      <c r="AJ3" s="136">
        <f t="shared" ref="AJ3:AJ66" si="24">N3</f>
        <v>65.275735132386814</v>
      </c>
      <c r="AK3" s="136">
        <f t="shared" ref="AK3:AK66" si="25">O3</f>
        <v>48.594639653096515</v>
      </c>
      <c r="AL3" s="136">
        <f t="shared" ref="AL3:AL66" si="26">P3</f>
        <v>-30.022362680774517</v>
      </c>
      <c r="AM3" s="136">
        <f t="shared" ref="AM3:AM66" si="27">(AK3^2+AL3^2)^0.5</f>
        <v>57.120760358649484</v>
      </c>
      <c r="AN3" s="136">
        <f t="shared" ref="AN3:AN66" si="28">0.5*(1-(((AE3+AM3)/2)^7/(((AE3+AM3)/2)^7+25^7))^0.5)</f>
        <v>2.8992671726423835E-3</v>
      </c>
      <c r="AO3" s="136">
        <f t="shared" ref="AO3:AO66" si="29">(1+AN3)*AK3</f>
        <v>48.735528496609128</v>
      </c>
      <c r="AP3" s="136">
        <f t="shared" ref="AP3:AP66" si="30">AL3</f>
        <v>-30.022362680774517</v>
      </c>
      <c r="AQ3" s="136">
        <f t="shared" ref="AQ3:AQ66" si="31">(AO3^2+AP3^2)^0.5</f>
        <v>57.240667350929463</v>
      </c>
      <c r="AR3" s="136">
        <f t="shared" ref="AR3:AR66" si="32">IF(AP3&gt;0,DEGREES(ATAN2(AO3,AP3)),360+DEGREES(ATAN2(AO3,AP3)))</f>
        <v>328.36584227244651</v>
      </c>
      <c r="AS3" s="136">
        <f t="shared" ref="AS3:AS66" si="33">(AH3+AQ3)/2</f>
        <v>47.281790755416637</v>
      </c>
      <c r="AT3" s="136">
        <f t="shared" ref="AT3:AT66" si="34">IF(ABS(AR3-AI3)&lt;=180,(AR3+AI3)/2,(AR3+AI3-360)/2)</f>
        <v>50.219286743777218</v>
      </c>
      <c r="AU3" s="136">
        <f t="shared" ref="AU3:AU66" si="35">IF(ABS(AI3-AR3)&lt;=180,ABS(AI3-AR3),360-ABS(AI3-AR3))</f>
        <v>163.70688894266144</v>
      </c>
      <c r="AV3" s="136">
        <f t="shared" ref="AV3:AV66" si="36">ABS(AB3-AJ3)</f>
        <v>20.424396610124717</v>
      </c>
      <c r="AW3" s="136">
        <f t="shared" ref="AW3:AW66" si="37">ABS(AH3-AQ3)</f>
        <v>19.917753191025653</v>
      </c>
      <c r="AX3" s="137">
        <f t="shared" ref="AX3:AX66" si="38">2*((AQ3*AH3)^0.5)*SIN(RADIANS(AU3)/2)</f>
        <v>91.509317503120386</v>
      </c>
      <c r="AY3" s="137">
        <f t="shared" ref="AY3:AY66" si="39">1-0.17*COS(RADIANS(AT3-30))+0.24*COS(RADIANS(2*AT3))+0.32*COS(RADIANS(3*AT3+6))-0.2*COS(RADIANS(4*AT3-63))</f>
        <v>0.65152445328435582</v>
      </c>
      <c r="AZ3" s="137">
        <f t="shared" ref="AZ3:AZ66" si="40">1+(0.015*((AJ3+AB3)/2-50)^2)/(20+((AJ3+AB3)/2-50)^2)^0.5</f>
        <v>1.0569284313496721</v>
      </c>
      <c r="BA3" s="136">
        <f t="shared" ref="BA3:BA66" si="41">1+0.045*(AH3+AQ3)/2</f>
        <v>3.1276805839937487</v>
      </c>
      <c r="BB3" s="137">
        <f t="shared" ref="BB3:BB66" si="42">1+0.015*((AQ3+AH3)/2)*AY3</f>
        <v>1.4620786430834221</v>
      </c>
      <c r="BC3" s="137">
        <f t="shared" ref="BC3:BC66" si="43">30*EXP(-(((AT3-275)/25)^2))</f>
        <v>2.3324053177191307E-34</v>
      </c>
      <c r="BD3" s="137">
        <f t="shared" ref="BD3:BD66" si="44">2*((AS3^7)/(AS3^7+25^7))^0.5</f>
        <v>1.9885454209874156</v>
      </c>
      <c r="BE3" s="149">
        <f t="shared" ref="BE3:BE66" si="45">-SIN(2*RADIANS(BC3))*BD3</f>
        <v>-1.6190001964727827E-35</v>
      </c>
      <c r="BF3" s="159">
        <f t="shared" ref="BF3:BF66" si="46">((AV3/(AZ3*Y$7))^2+(AW3/(BA3*Z$7))^2+(AX3/(BB3*AA$7))^2+BE3*(AW3/(BA3*Z$7))*(AX3/(BB3*AA$7)))^0.5</f>
        <v>65.812640302819844</v>
      </c>
      <c r="BG3" s="160">
        <f t="shared" ref="BG3:BG66" si="47">SQRT((AC3-AK3)^2+(AD3-AL3)^2)</f>
        <v>93.484087959994</v>
      </c>
    </row>
    <row r="4" spans="1:59" x14ac:dyDescent="0.25">
      <c r="A4" s="9">
        <v>3</v>
      </c>
      <c r="B4" s="5">
        <v>1</v>
      </c>
      <c r="C4" s="5" t="s">
        <v>3</v>
      </c>
      <c r="D4" s="5">
        <v>50</v>
      </c>
      <c r="E4" s="5" t="s">
        <v>7</v>
      </c>
      <c r="F4" s="5" t="s">
        <v>11</v>
      </c>
      <c r="G4" s="13" t="s">
        <v>63</v>
      </c>
      <c r="H4" s="5">
        <v>4</v>
      </c>
      <c r="I4" s="85">
        <v>1</v>
      </c>
      <c r="J4" s="61">
        <v>5</v>
      </c>
      <c r="K4" s="47">
        <v>223</v>
      </c>
      <c r="L4" s="44">
        <v>133</v>
      </c>
      <c r="M4" s="44">
        <v>223</v>
      </c>
      <c r="N4" s="44">
        <f>COLOR!R7</f>
        <v>67.880199704837324</v>
      </c>
      <c r="O4" s="44">
        <f>COLOR!S7</f>
        <v>47.782239788910218</v>
      </c>
      <c r="P4" s="51">
        <f>COLOR!T7</f>
        <v>-31.505135398192373</v>
      </c>
      <c r="Q4" s="47">
        <v>125</v>
      </c>
      <c r="R4" s="44">
        <v>117</v>
      </c>
      <c r="S4" s="44">
        <v>134</v>
      </c>
      <c r="T4" s="44">
        <f>COLOR!R233</f>
        <v>50.482139082847922</v>
      </c>
      <c r="U4" s="44">
        <f>COLOR!S233</f>
        <v>6.518232240728727</v>
      </c>
      <c r="V4" s="51">
        <f>COLOR!T233</f>
        <v>-8.1630517489073906</v>
      </c>
      <c r="W4" s="63">
        <f>COLOR!BE233</f>
        <v>50.500135657570411</v>
      </c>
      <c r="X4" s="119">
        <v>1.8</v>
      </c>
      <c r="Y4" s="133">
        <v>1</v>
      </c>
      <c r="Z4" s="134">
        <v>1</v>
      </c>
      <c r="AA4" s="140">
        <v>1</v>
      </c>
      <c r="AB4" s="148">
        <f t="shared" si="16"/>
        <v>50.482139082847922</v>
      </c>
      <c r="AC4" s="135">
        <f t="shared" si="17"/>
        <v>6.518232240728727</v>
      </c>
      <c r="AD4" s="135">
        <f t="shared" si="18"/>
        <v>-8.1630517489073906</v>
      </c>
      <c r="AE4" s="136">
        <f t="shared" si="19"/>
        <v>10.446184250692472</v>
      </c>
      <c r="AF4" s="136">
        <f t="shared" si="20"/>
        <v>6.6979189625863995</v>
      </c>
      <c r="AG4" s="136">
        <f t="shared" si="21"/>
        <v>-8.1630517489073906</v>
      </c>
      <c r="AH4" s="136">
        <f t="shared" si="22"/>
        <v>10.559239190619486</v>
      </c>
      <c r="AI4" s="136">
        <f t="shared" si="23"/>
        <v>309.36944454640883</v>
      </c>
      <c r="AJ4" s="136">
        <f t="shared" si="24"/>
        <v>67.880199704837324</v>
      </c>
      <c r="AK4" s="136">
        <f t="shared" si="25"/>
        <v>47.782239788910218</v>
      </c>
      <c r="AL4" s="136">
        <f t="shared" si="26"/>
        <v>-31.505135398192373</v>
      </c>
      <c r="AM4" s="136">
        <f t="shared" si="27"/>
        <v>57.233871052929395</v>
      </c>
      <c r="AN4" s="136">
        <f t="shared" si="28"/>
        <v>2.7566787316185504E-2</v>
      </c>
      <c r="AO4" s="136">
        <f t="shared" si="29"/>
        <v>49.099442630662082</v>
      </c>
      <c r="AP4" s="136">
        <f t="shared" si="30"/>
        <v>-31.505135398192373</v>
      </c>
      <c r="AQ4" s="136">
        <f t="shared" si="31"/>
        <v>58.338056387748395</v>
      </c>
      <c r="AR4" s="136">
        <f t="shared" si="32"/>
        <v>327.31334474158854</v>
      </c>
      <c r="AS4" s="136">
        <f t="shared" si="33"/>
        <v>34.448647789183937</v>
      </c>
      <c r="AT4" s="136">
        <f t="shared" si="34"/>
        <v>318.34139464399868</v>
      </c>
      <c r="AU4" s="136">
        <f t="shared" si="35"/>
        <v>17.943900195179708</v>
      </c>
      <c r="AV4" s="136">
        <f t="shared" si="36"/>
        <v>17.398060621989401</v>
      </c>
      <c r="AW4" s="136">
        <f t="shared" si="37"/>
        <v>47.778817197128909</v>
      </c>
      <c r="AX4" s="137">
        <f t="shared" si="38"/>
        <v>7.7412341204706419</v>
      </c>
      <c r="AY4" s="137">
        <f t="shared" si="39"/>
        <v>0.94894558788965166</v>
      </c>
      <c r="AZ4" s="137">
        <f t="shared" si="40"/>
        <v>1.1238106105035162</v>
      </c>
      <c r="BA4" s="136">
        <f t="shared" si="41"/>
        <v>2.550189150513277</v>
      </c>
      <c r="BB4" s="137">
        <f t="shared" si="42"/>
        <v>1.4903483849246606</v>
      </c>
      <c r="BC4" s="137">
        <f t="shared" si="43"/>
        <v>1.4853270714876863</v>
      </c>
      <c r="BD4" s="137">
        <f t="shared" si="44"/>
        <v>1.9017311852930376</v>
      </c>
      <c r="BE4" s="149">
        <f t="shared" si="45"/>
        <v>-9.8556209811603054E-2</v>
      </c>
      <c r="BF4" s="159">
        <f t="shared" si="46"/>
        <v>24.659182530797064</v>
      </c>
      <c r="BG4" s="160">
        <f t="shared" si="47"/>
        <v>47.408556063506047</v>
      </c>
    </row>
    <row r="5" spans="1:59" x14ac:dyDescent="0.25">
      <c r="A5" s="9">
        <v>4</v>
      </c>
      <c r="B5" s="5">
        <v>1</v>
      </c>
      <c r="C5" s="5" t="s">
        <v>3</v>
      </c>
      <c r="D5" s="5">
        <v>50</v>
      </c>
      <c r="E5" s="5" t="s">
        <v>7</v>
      </c>
      <c r="F5" s="5" t="s">
        <v>11</v>
      </c>
      <c r="G5" s="13" t="s">
        <v>63</v>
      </c>
      <c r="H5" s="5">
        <v>4</v>
      </c>
      <c r="I5" s="85">
        <v>1</v>
      </c>
      <c r="J5" s="61">
        <v>5</v>
      </c>
      <c r="K5" s="47">
        <v>206</v>
      </c>
      <c r="L5" s="44">
        <v>120</v>
      </c>
      <c r="M5" s="44">
        <v>209</v>
      </c>
      <c r="N5" s="44">
        <f>COLOR!R8</f>
        <v>62.657602880471288</v>
      </c>
      <c r="O5" s="44">
        <f>COLOR!S8</f>
        <v>46.849893900306363</v>
      </c>
      <c r="P5" s="51">
        <f>COLOR!T8</f>
        <v>-31.953074752793853</v>
      </c>
      <c r="Q5" s="47">
        <v>62</v>
      </c>
      <c r="R5" s="44">
        <v>91</v>
      </c>
      <c r="S5" s="44">
        <v>46</v>
      </c>
      <c r="T5" s="44">
        <f>COLOR!R234</f>
        <v>35.440671228109693</v>
      </c>
      <c r="U5" s="44">
        <f>COLOR!S234</f>
        <v>-20.07523281558829</v>
      </c>
      <c r="V5" s="51">
        <f>COLOR!T234</f>
        <v>22.488570586168187</v>
      </c>
      <c r="W5" s="63">
        <f>COLOR!BE234</f>
        <v>90.463399790861303</v>
      </c>
      <c r="X5" s="119">
        <v>2.6</v>
      </c>
      <c r="Y5" s="133">
        <v>1</v>
      </c>
      <c r="Z5" s="134">
        <v>1</v>
      </c>
      <c r="AA5" s="140">
        <v>1</v>
      </c>
      <c r="AB5" s="148">
        <f t="shared" si="16"/>
        <v>35.440671228109693</v>
      </c>
      <c r="AC5" s="135">
        <f t="shared" si="17"/>
        <v>-20.07523281558829</v>
      </c>
      <c r="AD5" s="135">
        <f t="shared" si="18"/>
        <v>22.488570586168187</v>
      </c>
      <c r="AE5" s="136">
        <f t="shared" si="19"/>
        <v>30.145493520742729</v>
      </c>
      <c r="AF5" s="136">
        <f t="shared" si="20"/>
        <v>-20.178767105372927</v>
      </c>
      <c r="AG5" s="136">
        <f t="shared" si="21"/>
        <v>22.488570586168187</v>
      </c>
      <c r="AH5" s="136">
        <f t="shared" si="22"/>
        <v>30.214540355629264</v>
      </c>
      <c r="AI5" s="136">
        <f t="shared" si="23"/>
        <v>131.90130803198409</v>
      </c>
      <c r="AJ5" s="136">
        <f t="shared" si="24"/>
        <v>62.657602880471288</v>
      </c>
      <c r="AK5" s="136">
        <f t="shared" si="25"/>
        <v>46.849893900306363</v>
      </c>
      <c r="AL5" s="136">
        <f t="shared" si="26"/>
        <v>-31.953074752793853</v>
      </c>
      <c r="AM5" s="136">
        <f t="shared" si="27"/>
        <v>56.709007614554451</v>
      </c>
      <c r="AN5" s="136">
        <f t="shared" si="28"/>
        <v>5.1573145246037733E-3</v>
      </c>
      <c r="AO5" s="136">
        <f t="shared" si="29"/>
        <v>47.091513538594562</v>
      </c>
      <c r="AP5" s="136">
        <f t="shared" si="30"/>
        <v>-31.953074752793853</v>
      </c>
      <c r="AQ5" s="136">
        <f t="shared" si="31"/>
        <v>56.908783447841039</v>
      </c>
      <c r="AR5" s="136">
        <f t="shared" si="32"/>
        <v>325.84187240638556</v>
      </c>
      <c r="AS5" s="136">
        <f t="shared" si="33"/>
        <v>43.56166190173515</v>
      </c>
      <c r="AT5" s="136">
        <f t="shared" si="34"/>
        <v>48.871590219184839</v>
      </c>
      <c r="AU5" s="136">
        <f t="shared" si="35"/>
        <v>166.05943562559852</v>
      </c>
      <c r="AV5" s="136">
        <f t="shared" si="36"/>
        <v>27.216931652361595</v>
      </c>
      <c r="AW5" s="136">
        <f t="shared" si="37"/>
        <v>26.694243092211774</v>
      </c>
      <c r="AX5" s="137">
        <f t="shared" si="38"/>
        <v>82.32011170343111</v>
      </c>
      <c r="AY5" s="137">
        <f t="shared" si="39"/>
        <v>0.6577463447173465</v>
      </c>
      <c r="AZ5" s="137">
        <f t="shared" si="40"/>
        <v>1.0029662718489885</v>
      </c>
      <c r="BA5" s="136">
        <f t="shared" si="41"/>
        <v>2.9602747855780818</v>
      </c>
      <c r="BB5" s="137">
        <f t="shared" si="42"/>
        <v>1.4297878582851877</v>
      </c>
      <c r="BC5" s="137">
        <f t="shared" si="43"/>
        <v>8.8214239313632508E-35</v>
      </c>
      <c r="BD5" s="137">
        <f t="shared" si="44"/>
        <v>1.9798055420893299</v>
      </c>
      <c r="BE5" s="149">
        <f t="shared" si="45"/>
        <v>-6.096331749686624E-36</v>
      </c>
      <c r="BF5" s="159">
        <f t="shared" si="46"/>
        <v>64.28520877052496</v>
      </c>
      <c r="BG5" s="160">
        <f t="shared" si="47"/>
        <v>86.272042592904242</v>
      </c>
    </row>
    <row r="6" spans="1:59" ht="15" thickBot="1" x14ac:dyDescent="0.3">
      <c r="A6" s="16">
        <v>5</v>
      </c>
      <c r="B6" s="18">
        <v>1</v>
      </c>
      <c r="C6" s="18" t="s">
        <v>3</v>
      </c>
      <c r="D6" s="18">
        <v>50</v>
      </c>
      <c r="E6" s="18" t="s">
        <v>7</v>
      </c>
      <c r="F6" s="18" t="s">
        <v>11</v>
      </c>
      <c r="G6" s="17" t="s">
        <v>63</v>
      </c>
      <c r="H6" s="18">
        <v>4</v>
      </c>
      <c r="I6" s="86">
        <v>1</v>
      </c>
      <c r="J6" s="77">
        <v>5</v>
      </c>
      <c r="K6" s="48">
        <v>190</v>
      </c>
      <c r="L6" s="49">
        <v>134</v>
      </c>
      <c r="M6" s="49">
        <v>160</v>
      </c>
      <c r="N6" s="49">
        <f>COLOR!R9</f>
        <v>62.131701150978884</v>
      </c>
      <c r="O6" s="49">
        <f>COLOR!S9</f>
        <v>25.403371017913344</v>
      </c>
      <c r="P6" s="52">
        <f>COLOR!T9</f>
        <v>-5.1897835515325452</v>
      </c>
      <c r="Q6" s="48">
        <v>136</v>
      </c>
      <c r="R6" s="49">
        <v>117</v>
      </c>
      <c r="S6" s="49">
        <v>120</v>
      </c>
      <c r="T6" s="49">
        <f>COLOR!R235</f>
        <v>51.076164936445537</v>
      </c>
      <c r="U6" s="49">
        <f>COLOR!S235</f>
        <v>7.9006865279800387</v>
      </c>
      <c r="V6" s="52">
        <f>COLOR!T235</f>
        <v>1.0788647624633052</v>
      </c>
      <c r="W6" s="64">
        <f>COLOR!BE235</f>
        <v>21.630182547301196</v>
      </c>
      <c r="X6" s="120">
        <v>1.5</v>
      </c>
      <c r="Y6" s="133">
        <v>1</v>
      </c>
      <c r="Z6" s="134">
        <v>1</v>
      </c>
      <c r="AA6" s="140">
        <v>1</v>
      </c>
      <c r="AB6" s="148">
        <f t="shared" si="16"/>
        <v>51.076164936445537</v>
      </c>
      <c r="AC6" s="135">
        <f t="shared" si="17"/>
        <v>7.9006865279800387</v>
      </c>
      <c r="AD6" s="135">
        <f t="shared" si="18"/>
        <v>1.0788647624633052</v>
      </c>
      <c r="AE6" s="136">
        <f t="shared" si="19"/>
        <v>7.9740075739298293</v>
      </c>
      <c r="AF6" s="136">
        <f t="shared" si="20"/>
        <v>10.868882218356292</v>
      </c>
      <c r="AG6" s="136">
        <f t="shared" si="21"/>
        <v>1.0788647624633052</v>
      </c>
      <c r="AH6" s="136">
        <f t="shared" si="22"/>
        <v>10.922295997279445</v>
      </c>
      <c r="AI6" s="136">
        <f t="shared" si="23"/>
        <v>5.6687128455807141</v>
      </c>
      <c r="AJ6" s="136">
        <f t="shared" si="24"/>
        <v>62.131701150978884</v>
      </c>
      <c r="AK6" s="136">
        <f t="shared" si="25"/>
        <v>25.403371017913344</v>
      </c>
      <c r="AL6" s="136">
        <f t="shared" si="26"/>
        <v>-5.1897835515325452</v>
      </c>
      <c r="AM6" s="136">
        <f t="shared" si="27"/>
        <v>25.928075755549568</v>
      </c>
      <c r="AN6" s="136">
        <f t="shared" si="28"/>
        <v>0.37568832529483115</v>
      </c>
      <c r="AO6" s="136">
        <f t="shared" si="29"/>
        <v>34.947120932476459</v>
      </c>
      <c r="AP6" s="136">
        <f t="shared" si="30"/>
        <v>-5.1897835515325452</v>
      </c>
      <c r="AQ6" s="136">
        <f t="shared" si="31"/>
        <v>35.330370996932537</v>
      </c>
      <c r="AR6" s="136">
        <f t="shared" si="32"/>
        <v>351.5530870076106</v>
      </c>
      <c r="AS6" s="136">
        <f t="shared" si="33"/>
        <v>23.126333497105989</v>
      </c>
      <c r="AT6" s="136">
        <f t="shared" si="34"/>
        <v>-1.3891000734043359</v>
      </c>
      <c r="AU6" s="136">
        <f t="shared" si="35"/>
        <v>14.115625837970128</v>
      </c>
      <c r="AV6" s="136">
        <f t="shared" si="36"/>
        <v>11.055536214533348</v>
      </c>
      <c r="AW6" s="136">
        <f t="shared" si="37"/>
        <v>24.408074999653092</v>
      </c>
      <c r="AX6" s="137">
        <f t="shared" si="38"/>
        <v>4.8273601554087344</v>
      </c>
      <c r="AY6" s="137">
        <f t="shared" si="39"/>
        <v>1.3413167095842347</v>
      </c>
      <c r="AZ6" s="137">
        <f t="shared" si="40"/>
        <v>1.0820214211756474</v>
      </c>
      <c r="BA6" s="136">
        <f t="shared" si="41"/>
        <v>2.0406850073697695</v>
      </c>
      <c r="BB6" s="137">
        <f t="shared" si="42"/>
        <v>1.4652960632662881</v>
      </c>
      <c r="BC6" s="137">
        <f t="shared" si="43"/>
        <v>2.4846375513778035E-52</v>
      </c>
      <c r="BD6" s="137">
        <f t="shared" si="44"/>
        <v>1.2115266801500675</v>
      </c>
      <c r="BE6" s="149">
        <f t="shared" si="45"/>
        <v>-1.0507596578940423E-53</v>
      </c>
      <c r="BF6" s="159">
        <f t="shared" si="46"/>
        <v>16.072007310708941</v>
      </c>
      <c r="BG6" s="160">
        <f t="shared" si="47"/>
        <v>18.591393601306894</v>
      </c>
    </row>
    <row r="7" spans="1:59" x14ac:dyDescent="0.25">
      <c r="A7" s="7">
        <v>6</v>
      </c>
      <c r="B7" s="8">
        <v>2</v>
      </c>
      <c r="C7" s="8" t="s">
        <v>3</v>
      </c>
      <c r="D7" s="8">
        <v>73</v>
      </c>
      <c r="E7" s="8" t="s">
        <v>10</v>
      </c>
      <c r="F7" s="8" t="s">
        <v>64</v>
      </c>
      <c r="G7" s="14" t="s">
        <v>63</v>
      </c>
      <c r="H7" s="8">
        <v>4</v>
      </c>
      <c r="I7" s="91">
        <v>1</v>
      </c>
      <c r="J7" s="92">
        <v>8</v>
      </c>
      <c r="K7" s="45">
        <v>198</v>
      </c>
      <c r="L7" s="46">
        <v>135</v>
      </c>
      <c r="M7" s="46">
        <v>167</v>
      </c>
      <c r="N7" s="46">
        <f>COLOR!R10</f>
        <v>63.462389665792386</v>
      </c>
      <c r="O7" s="46">
        <f>COLOR!S10</f>
        <v>28.861801810838806</v>
      </c>
      <c r="P7" s="50">
        <f>COLOR!T10</f>
        <v>-7.0956863660208036</v>
      </c>
      <c r="Q7" s="45">
        <v>99</v>
      </c>
      <c r="R7" s="46">
        <v>122</v>
      </c>
      <c r="S7" s="46">
        <v>79</v>
      </c>
      <c r="T7" s="46">
        <f>COLOR!R236</f>
        <v>48.457358197049587</v>
      </c>
      <c r="U7" s="46">
        <f>COLOR!S236</f>
        <v>-16.732658043833617</v>
      </c>
      <c r="V7" s="50">
        <f>COLOR!T236</f>
        <v>20.868697208462471</v>
      </c>
      <c r="W7" s="75">
        <f>COLOR!BE236</f>
        <v>55.551890044517179</v>
      </c>
      <c r="X7" s="121">
        <v>1.7</v>
      </c>
      <c r="Y7" s="133">
        <v>1</v>
      </c>
      <c r="Z7" s="134">
        <v>1</v>
      </c>
      <c r="AA7" s="140">
        <v>1</v>
      </c>
      <c r="AB7" s="148">
        <f t="shared" si="16"/>
        <v>48.457358197049587</v>
      </c>
      <c r="AC7" s="135">
        <f t="shared" si="17"/>
        <v>-16.732658043833617</v>
      </c>
      <c r="AD7" s="135">
        <f t="shared" si="18"/>
        <v>20.868697208462471</v>
      </c>
      <c r="AE7" s="136">
        <f t="shared" si="19"/>
        <v>26.748539556214261</v>
      </c>
      <c r="AF7" s="136">
        <f t="shared" si="20"/>
        <v>-18.094514918521188</v>
      </c>
      <c r="AG7" s="136">
        <f t="shared" si="21"/>
        <v>20.868697208462471</v>
      </c>
      <c r="AH7" s="136">
        <f t="shared" si="22"/>
        <v>27.620897764465862</v>
      </c>
      <c r="AI7" s="136">
        <f t="shared" si="23"/>
        <v>130.92741081037005</v>
      </c>
      <c r="AJ7" s="136">
        <f t="shared" si="24"/>
        <v>63.462389665792386</v>
      </c>
      <c r="AK7" s="136">
        <f t="shared" si="25"/>
        <v>28.861801810838806</v>
      </c>
      <c r="AL7" s="136">
        <f t="shared" si="26"/>
        <v>-7.0956863660208036</v>
      </c>
      <c r="AM7" s="136">
        <f t="shared" si="27"/>
        <v>29.721244401489514</v>
      </c>
      <c r="AN7" s="136">
        <f t="shared" si="28"/>
        <v>8.1389153541534698E-2</v>
      </c>
      <c r="AO7" s="136">
        <f t="shared" si="29"/>
        <v>31.21083942990651</v>
      </c>
      <c r="AP7" s="136">
        <f t="shared" si="30"/>
        <v>-7.0956863660208036</v>
      </c>
      <c r="AQ7" s="136">
        <f t="shared" si="31"/>
        <v>32.007268907614417</v>
      </c>
      <c r="AR7" s="136">
        <f t="shared" si="32"/>
        <v>347.19169508518542</v>
      </c>
      <c r="AS7" s="136">
        <f t="shared" si="33"/>
        <v>29.814083336040142</v>
      </c>
      <c r="AT7" s="136">
        <f t="shared" si="34"/>
        <v>59.059552947777718</v>
      </c>
      <c r="AU7" s="136">
        <f t="shared" si="35"/>
        <v>143.73571572518463</v>
      </c>
      <c r="AV7" s="136">
        <f t="shared" si="36"/>
        <v>15.0050314687428</v>
      </c>
      <c r="AW7" s="136">
        <f t="shared" si="37"/>
        <v>4.3863711431485548</v>
      </c>
      <c r="AX7" s="137">
        <f t="shared" si="38"/>
        <v>56.513577698809712</v>
      </c>
      <c r="AY7" s="137">
        <f t="shared" si="39"/>
        <v>0.61738812709038449</v>
      </c>
      <c r="AZ7" s="137">
        <f t="shared" si="40"/>
        <v>1.0715056397171268</v>
      </c>
      <c r="BA7" s="136">
        <f t="shared" si="41"/>
        <v>2.3416337501218063</v>
      </c>
      <c r="BB7" s="137">
        <f t="shared" si="42"/>
        <v>1.2761029160763169</v>
      </c>
      <c r="BC7" s="137">
        <f t="shared" si="43"/>
        <v>1.1887384128565092E-31</v>
      </c>
      <c r="BD7" s="137">
        <f t="shared" si="44"/>
        <v>1.7598829149079078</v>
      </c>
      <c r="BE7" s="149">
        <f t="shared" si="45"/>
        <v>-7.3025986935154222E-33</v>
      </c>
      <c r="BF7" s="159">
        <f t="shared" si="46"/>
        <v>46.485135651851579</v>
      </c>
      <c r="BG7" s="160">
        <f t="shared" si="47"/>
        <v>53.487021959912532</v>
      </c>
    </row>
    <row r="8" spans="1:59" x14ac:dyDescent="0.25">
      <c r="A8" s="9">
        <v>7</v>
      </c>
      <c r="B8" s="5">
        <v>2</v>
      </c>
      <c r="C8" s="5" t="s">
        <v>3</v>
      </c>
      <c r="D8" s="5">
        <v>73</v>
      </c>
      <c r="E8" s="5" t="s">
        <v>10</v>
      </c>
      <c r="F8" s="5" t="s">
        <v>64</v>
      </c>
      <c r="G8" s="13" t="s">
        <v>63</v>
      </c>
      <c r="H8" s="5">
        <v>4</v>
      </c>
      <c r="I8" s="85">
        <v>1</v>
      </c>
      <c r="J8" s="93">
        <v>8</v>
      </c>
      <c r="K8" s="47">
        <v>255</v>
      </c>
      <c r="L8" s="44">
        <v>81</v>
      </c>
      <c r="M8" s="44">
        <v>255</v>
      </c>
      <c r="N8" s="44">
        <f>COLOR!R11</f>
        <v>65.260809172536881</v>
      </c>
      <c r="O8" s="44">
        <f>COLOR!S11</f>
        <v>83.920549643869251</v>
      </c>
      <c r="P8" s="51">
        <f>COLOR!T11</f>
        <v>-52.962065734809684</v>
      </c>
      <c r="Q8" s="47">
        <v>179</v>
      </c>
      <c r="R8" s="44">
        <v>99</v>
      </c>
      <c r="S8" s="44">
        <v>184</v>
      </c>
      <c r="T8" s="44">
        <f>COLOR!R237</f>
        <v>54.014045587024199</v>
      </c>
      <c r="U8" s="44">
        <f>COLOR!S237</f>
        <v>45.039955160875614</v>
      </c>
      <c r="V8" s="51">
        <f>COLOR!T237</f>
        <v>-31.427480670843444</v>
      </c>
      <c r="W8" s="63">
        <f>COLOR!BE237</f>
        <v>45.846795660946768</v>
      </c>
      <c r="X8" s="119">
        <v>1.5</v>
      </c>
      <c r="Y8" s="133">
        <v>1</v>
      </c>
      <c r="Z8" s="134">
        <v>1</v>
      </c>
      <c r="AA8" s="140">
        <v>1</v>
      </c>
      <c r="AB8" s="148">
        <f t="shared" si="16"/>
        <v>54.014045587024199</v>
      </c>
      <c r="AC8" s="135">
        <f t="shared" si="17"/>
        <v>45.039955160875614</v>
      </c>
      <c r="AD8" s="135">
        <f t="shared" si="18"/>
        <v>-31.427480670843444</v>
      </c>
      <c r="AE8" s="136">
        <f t="shared" si="19"/>
        <v>54.92070740813454</v>
      </c>
      <c r="AF8" s="136">
        <f t="shared" si="20"/>
        <v>45.044206075656717</v>
      </c>
      <c r="AG8" s="136">
        <f t="shared" si="21"/>
        <v>-31.427480670843444</v>
      </c>
      <c r="AH8" s="136">
        <f t="shared" si="22"/>
        <v>54.924193597197835</v>
      </c>
      <c r="AI8" s="136">
        <f t="shared" si="23"/>
        <v>325.09640040840196</v>
      </c>
      <c r="AJ8" s="136">
        <f t="shared" si="24"/>
        <v>65.260809172536881</v>
      </c>
      <c r="AK8" s="136">
        <f t="shared" si="25"/>
        <v>83.920549643869251</v>
      </c>
      <c r="AL8" s="136">
        <f t="shared" si="26"/>
        <v>-52.962065734809684</v>
      </c>
      <c r="AM8" s="136">
        <f t="shared" si="27"/>
        <v>99.235271246807329</v>
      </c>
      <c r="AN8" s="136">
        <f t="shared" si="28"/>
        <v>9.438097275898949E-5</v>
      </c>
      <c r="AO8" s="136">
        <f t="shared" si="29"/>
        <v>83.928470146979109</v>
      </c>
      <c r="AP8" s="136">
        <f t="shared" si="30"/>
        <v>-52.962065734809684</v>
      </c>
      <c r="AQ8" s="136">
        <f t="shared" si="31"/>
        <v>99.241969489277395</v>
      </c>
      <c r="AR8" s="136">
        <f t="shared" si="32"/>
        <v>327.74651144801936</v>
      </c>
      <c r="AS8" s="136">
        <f t="shared" si="33"/>
        <v>77.083081543237611</v>
      </c>
      <c r="AT8" s="136">
        <f t="shared" si="34"/>
        <v>326.42145592821066</v>
      </c>
      <c r="AU8" s="136">
        <f t="shared" si="35"/>
        <v>2.6501110396173999</v>
      </c>
      <c r="AV8" s="136">
        <f t="shared" si="36"/>
        <v>11.246763585512682</v>
      </c>
      <c r="AW8" s="136">
        <f t="shared" si="37"/>
        <v>44.31777589207956</v>
      </c>
      <c r="AX8" s="137">
        <f t="shared" si="38"/>
        <v>3.4145404119651666</v>
      </c>
      <c r="AY8" s="137">
        <f t="shared" si="39"/>
        <v>1.1820432035866653</v>
      </c>
      <c r="AZ8" s="137">
        <f t="shared" si="40"/>
        <v>1.131130882294233</v>
      </c>
      <c r="BA8" s="136">
        <f t="shared" si="41"/>
        <v>4.4687386694456919</v>
      </c>
      <c r="BB8" s="137">
        <f t="shared" si="42"/>
        <v>2.3667329897455112</v>
      </c>
      <c r="BC8" s="137">
        <f t="shared" si="43"/>
        <v>0.43628114041153593</v>
      </c>
      <c r="BD8" s="137">
        <f t="shared" si="44"/>
        <v>1.9996226506032539</v>
      </c>
      <c r="BE8" s="149">
        <f t="shared" si="45"/>
        <v>-3.0451245672727171E-2</v>
      </c>
      <c r="BF8" s="159">
        <f t="shared" si="46"/>
        <v>14.101786973463538</v>
      </c>
      <c r="BG8" s="160">
        <f t="shared" si="47"/>
        <v>44.445910736851744</v>
      </c>
    </row>
    <row r="9" spans="1:59" x14ac:dyDescent="0.25">
      <c r="A9" s="9">
        <v>8</v>
      </c>
      <c r="B9" s="5">
        <v>2</v>
      </c>
      <c r="C9" s="5" t="s">
        <v>3</v>
      </c>
      <c r="D9" s="5">
        <v>73</v>
      </c>
      <c r="E9" s="5" t="s">
        <v>10</v>
      </c>
      <c r="F9" s="5" t="s">
        <v>64</v>
      </c>
      <c r="G9" s="13" t="s">
        <v>63</v>
      </c>
      <c r="H9" s="5">
        <v>4</v>
      </c>
      <c r="I9" s="85">
        <v>1</v>
      </c>
      <c r="J9" s="93">
        <v>8</v>
      </c>
      <c r="K9" s="47">
        <v>233</v>
      </c>
      <c r="L9" s="44">
        <v>130</v>
      </c>
      <c r="M9" s="44">
        <v>250</v>
      </c>
      <c r="N9" s="44">
        <f>COLOR!R12</f>
        <v>69.617911500595795</v>
      </c>
      <c r="O9" s="44">
        <f>COLOR!S12</f>
        <v>57.122156164818641</v>
      </c>
      <c r="P9" s="51">
        <f>COLOR!T12</f>
        <v>-43.552848227827567</v>
      </c>
      <c r="Q9" s="47">
        <v>120</v>
      </c>
      <c r="R9" s="44">
        <v>132</v>
      </c>
      <c r="S9" s="44">
        <v>127</v>
      </c>
      <c r="T9" s="44">
        <f>COLOR!R238</f>
        <v>54.079875055879995</v>
      </c>
      <c r="U9" s="44">
        <f>COLOR!S238</f>
        <v>-5.4292899883930934</v>
      </c>
      <c r="V9" s="51">
        <f>COLOR!T238</f>
        <v>1.1908124871848669</v>
      </c>
      <c r="W9" s="63">
        <f>COLOR!BE238</f>
        <v>78.460876662165916</v>
      </c>
      <c r="X9" s="119">
        <v>1.7</v>
      </c>
      <c r="Y9" s="133">
        <v>1</v>
      </c>
      <c r="Z9" s="134">
        <v>1</v>
      </c>
      <c r="AA9" s="140">
        <v>1</v>
      </c>
      <c r="AB9" s="148">
        <f t="shared" si="16"/>
        <v>54.079875055879995</v>
      </c>
      <c r="AC9" s="135">
        <f t="shared" si="17"/>
        <v>-5.4292899883930934</v>
      </c>
      <c r="AD9" s="135">
        <f t="shared" si="18"/>
        <v>1.1908124871848669</v>
      </c>
      <c r="AE9" s="136">
        <f t="shared" si="19"/>
        <v>5.5583472505503728</v>
      </c>
      <c r="AF9" s="136">
        <f t="shared" si="20"/>
        <v>-5.4909058655072158</v>
      </c>
      <c r="AG9" s="136">
        <f t="shared" si="21"/>
        <v>1.1908124871848669</v>
      </c>
      <c r="AH9" s="136">
        <f t="shared" si="22"/>
        <v>5.6185479977923967</v>
      </c>
      <c r="AI9" s="136">
        <f t="shared" si="23"/>
        <v>167.76375270666318</v>
      </c>
      <c r="AJ9" s="136">
        <f t="shared" si="24"/>
        <v>69.617911500595795</v>
      </c>
      <c r="AK9" s="136">
        <f t="shared" si="25"/>
        <v>57.122156164818641</v>
      </c>
      <c r="AL9" s="136">
        <f t="shared" si="26"/>
        <v>-43.552848227827567</v>
      </c>
      <c r="AM9" s="136">
        <f t="shared" si="27"/>
        <v>71.831687392641072</v>
      </c>
      <c r="AN9" s="136">
        <f t="shared" si="28"/>
        <v>1.1348790955326871E-2</v>
      </c>
      <c r="AO9" s="136">
        <f t="shared" si="29"/>
        <v>57.77042357405071</v>
      </c>
      <c r="AP9" s="136">
        <f t="shared" si="30"/>
        <v>-43.552848227827567</v>
      </c>
      <c r="AQ9" s="136">
        <f t="shared" si="31"/>
        <v>72.34827177397824</v>
      </c>
      <c r="AR9" s="136">
        <f t="shared" si="32"/>
        <v>322.98753293420725</v>
      </c>
      <c r="AS9" s="136">
        <f t="shared" si="33"/>
        <v>38.983409885885315</v>
      </c>
      <c r="AT9" s="136">
        <f t="shared" si="34"/>
        <v>245.37564282043522</v>
      </c>
      <c r="AU9" s="136">
        <f t="shared" si="35"/>
        <v>155.22378022754407</v>
      </c>
      <c r="AV9" s="136">
        <f t="shared" si="36"/>
        <v>15.5380364447158</v>
      </c>
      <c r="AW9" s="136">
        <f t="shared" si="37"/>
        <v>66.72972377618585</v>
      </c>
      <c r="AX9" s="137">
        <f t="shared" si="38"/>
        <v>39.384450502633179</v>
      </c>
      <c r="AY9" s="137">
        <f t="shared" si="39"/>
        <v>1.4680415857560929</v>
      </c>
      <c r="AZ9" s="137">
        <f t="shared" si="40"/>
        <v>1.1662837078014523</v>
      </c>
      <c r="BA9" s="136">
        <f t="shared" si="41"/>
        <v>2.754253444864839</v>
      </c>
      <c r="BB9" s="137">
        <f t="shared" si="42"/>
        <v>1.8584390030058224</v>
      </c>
      <c r="BC9" s="137">
        <f t="shared" si="43"/>
        <v>7.3671676208827002</v>
      </c>
      <c r="BD9" s="137">
        <f t="shared" si="44"/>
        <v>1.9568301879687877</v>
      </c>
      <c r="BE9" s="149">
        <f t="shared" si="45"/>
        <v>-0.49769538947074143</v>
      </c>
      <c r="BF9" s="159">
        <f t="shared" si="46"/>
        <v>30.95248772407772</v>
      </c>
      <c r="BG9" s="160">
        <f t="shared" si="47"/>
        <v>76.906947605780672</v>
      </c>
    </row>
    <row r="10" spans="1:59" x14ac:dyDescent="0.25">
      <c r="A10" s="9">
        <v>9</v>
      </c>
      <c r="B10" s="5">
        <v>2</v>
      </c>
      <c r="C10" s="5" t="s">
        <v>3</v>
      </c>
      <c r="D10" s="5">
        <v>73</v>
      </c>
      <c r="E10" s="5" t="s">
        <v>10</v>
      </c>
      <c r="F10" s="5" t="s">
        <v>64</v>
      </c>
      <c r="G10" s="13" t="s">
        <v>63</v>
      </c>
      <c r="H10" s="5">
        <v>4</v>
      </c>
      <c r="I10" s="85">
        <v>1</v>
      </c>
      <c r="J10" s="93">
        <v>8</v>
      </c>
      <c r="K10" s="47">
        <v>250</v>
      </c>
      <c r="L10" s="44">
        <v>109</v>
      </c>
      <c r="M10" s="44">
        <v>230</v>
      </c>
      <c r="N10" s="44">
        <f>COLOR!R13</f>
        <v>67.269758971453655</v>
      </c>
      <c r="O10" s="44">
        <f>COLOR!S13</f>
        <v>68.043166585868178</v>
      </c>
      <c r="P10" s="51">
        <f>COLOR!T13</f>
        <v>-36.055752556157294</v>
      </c>
      <c r="Q10" s="47">
        <v>130</v>
      </c>
      <c r="R10" s="44">
        <v>134</v>
      </c>
      <c r="S10" s="44">
        <v>122</v>
      </c>
      <c r="T10" s="44">
        <f>COLOR!R239</f>
        <v>55.30156095927768</v>
      </c>
      <c r="U10" s="44">
        <f>COLOR!S239</f>
        <v>-3.8010363214442955</v>
      </c>
      <c r="V10" s="51">
        <f>COLOR!T239</f>
        <v>5.9469045713875124</v>
      </c>
      <c r="W10" s="63">
        <f>COLOR!BE239</f>
        <v>84.077645428614559</v>
      </c>
      <c r="X10" s="119">
        <v>1.5</v>
      </c>
      <c r="Y10" s="133">
        <v>1</v>
      </c>
      <c r="Z10" s="134">
        <v>1</v>
      </c>
      <c r="AA10" s="140">
        <v>1</v>
      </c>
      <c r="AB10" s="148">
        <f t="shared" si="16"/>
        <v>55.30156095927768</v>
      </c>
      <c r="AC10" s="135">
        <f t="shared" si="17"/>
        <v>-3.8010363214442955</v>
      </c>
      <c r="AD10" s="135">
        <f t="shared" si="18"/>
        <v>5.9469045713875124</v>
      </c>
      <c r="AE10" s="136">
        <f t="shared" si="19"/>
        <v>7.0578715699655854</v>
      </c>
      <c r="AF10" s="136">
        <f t="shared" si="20"/>
        <v>-3.8255776672780009</v>
      </c>
      <c r="AG10" s="136">
        <f t="shared" si="21"/>
        <v>5.9469045713875124</v>
      </c>
      <c r="AH10" s="136">
        <f t="shared" si="22"/>
        <v>7.0711186151531837</v>
      </c>
      <c r="AI10" s="136">
        <f t="shared" si="23"/>
        <v>122.75272665744181</v>
      </c>
      <c r="AJ10" s="136">
        <f t="shared" si="24"/>
        <v>67.269758971453655</v>
      </c>
      <c r="AK10" s="136">
        <f t="shared" si="25"/>
        <v>68.043166585868178</v>
      </c>
      <c r="AL10" s="136">
        <f t="shared" si="26"/>
        <v>-36.055752556157294</v>
      </c>
      <c r="AM10" s="136">
        <f t="shared" si="27"/>
        <v>77.005777779482557</v>
      </c>
      <c r="AN10" s="136">
        <f t="shared" si="28"/>
        <v>6.4564881148990727E-3</v>
      </c>
      <c r="AO10" s="136">
        <f t="shared" si="29"/>
        <v>68.482486482229945</v>
      </c>
      <c r="AP10" s="136">
        <f t="shared" si="30"/>
        <v>-36.055752556157294</v>
      </c>
      <c r="AQ10" s="136">
        <f t="shared" si="31"/>
        <v>77.394239108474025</v>
      </c>
      <c r="AR10" s="136">
        <f t="shared" si="32"/>
        <v>332.2333761926775</v>
      </c>
      <c r="AS10" s="136">
        <f t="shared" si="33"/>
        <v>42.232678861813604</v>
      </c>
      <c r="AT10" s="136">
        <f t="shared" si="34"/>
        <v>47.493051425059662</v>
      </c>
      <c r="AU10" s="136">
        <f t="shared" si="35"/>
        <v>150.51935046476433</v>
      </c>
      <c r="AV10" s="136">
        <f t="shared" si="36"/>
        <v>11.968198012175975</v>
      </c>
      <c r="AW10" s="136">
        <f t="shared" si="37"/>
        <v>70.323120493320843</v>
      </c>
      <c r="AX10" s="137">
        <f t="shared" si="38"/>
        <v>45.247520052543493</v>
      </c>
      <c r="AY10" s="137">
        <f t="shared" si="39"/>
        <v>0.66450403666850544</v>
      </c>
      <c r="AZ10" s="137">
        <f t="shared" si="40"/>
        <v>1.157378845498084</v>
      </c>
      <c r="BA10" s="136">
        <f t="shared" si="41"/>
        <v>2.900470548781612</v>
      </c>
      <c r="BB10" s="137">
        <f t="shared" si="42"/>
        <v>1.420956783744997</v>
      </c>
      <c r="BC10" s="137">
        <f t="shared" si="43"/>
        <v>3.2433832457472121E-35</v>
      </c>
      <c r="BD10" s="137">
        <f t="shared" si="44"/>
        <v>1.9750058342364087</v>
      </c>
      <c r="BE10" s="149">
        <f t="shared" si="45"/>
        <v>-2.2360114086772318E-36</v>
      </c>
      <c r="BF10" s="159">
        <f t="shared" si="46"/>
        <v>41.337009166698572</v>
      </c>
      <c r="BG10" s="160">
        <f t="shared" si="47"/>
        <v>83.221467766203077</v>
      </c>
    </row>
    <row r="11" spans="1:59" x14ac:dyDescent="0.25">
      <c r="A11" s="9">
        <v>10</v>
      </c>
      <c r="B11" s="5">
        <v>2</v>
      </c>
      <c r="C11" s="5" t="s">
        <v>3</v>
      </c>
      <c r="D11" s="5">
        <v>73</v>
      </c>
      <c r="E11" s="5" t="s">
        <v>10</v>
      </c>
      <c r="F11" s="5" t="s">
        <v>64</v>
      </c>
      <c r="G11" s="13" t="s">
        <v>63</v>
      </c>
      <c r="H11" s="5">
        <v>4</v>
      </c>
      <c r="I11" s="85">
        <v>1</v>
      </c>
      <c r="J11" s="115">
        <v>8</v>
      </c>
      <c r="K11" s="47">
        <v>255</v>
      </c>
      <c r="L11" s="44">
        <v>34</v>
      </c>
      <c r="M11" s="44">
        <v>239</v>
      </c>
      <c r="N11" s="44">
        <f>COLOR!R14</f>
        <v>60.464806228899505</v>
      </c>
      <c r="O11" s="44">
        <f>COLOR!S14</f>
        <v>93.027198976509624</v>
      </c>
      <c r="P11" s="51">
        <f>COLOR!T14</f>
        <v>-51.70845071340753</v>
      </c>
      <c r="Q11" s="47">
        <v>118</v>
      </c>
      <c r="R11" s="44">
        <v>97</v>
      </c>
      <c r="S11" s="44">
        <v>92</v>
      </c>
      <c r="T11" s="44">
        <f>COLOR!R240</f>
        <v>43.053191487301596</v>
      </c>
      <c r="U11" s="44">
        <f>COLOR!S240</f>
        <v>7.5957102007750965</v>
      </c>
      <c r="V11" s="51">
        <f>COLOR!T240</f>
        <v>6.0178609646139192</v>
      </c>
      <c r="W11" s="63">
        <f>COLOR!BE240</f>
        <v>104.56591539453169</v>
      </c>
      <c r="X11" s="119">
        <v>1.9</v>
      </c>
      <c r="Y11" s="133">
        <v>1</v>
      </c>
      <c r="Z11" s="134">
        <v>1</v>
      </c>
      <c r="AA11" s="140">
        <v>1</v>
      </c>
      <c r="AB11" s="148">
        <f t="shared" si="16"/>
        <v>43.053191487301596</v>
      </c>
      <c r="AC11" s="135">
        <f t="shared" si="17"/>
        <v>7.5957102007750965</v>
      </c>
      <c r="AD11" s="135">
        <f t="shared" si="18"/>
        <v>6.0178609646139192</v>
      </c>
      <c r="AE11" s="136">
        <f t="shared" si="19"/>
        <v>9.6906895545973839</v>
      </c>
      <c r="AF11" s="136">
        <f t="shared" si="20"/>
        <v>7.6009099175686519</v>
      </c>
      <c r="AG11" s="136">
        <f t="shared" si="21"/>
        <v>6.0178609646139192</v>
      </c>
      <c r="AH11" s="136">
        <f t="shared" si="22"/>
        <v>9.6947657096196735</v>
      </c>
      <c r="AI11" s="136">
        <f t="shared" si="23"/>
        <v>38.369681505112183</v>
      </c>
      <c r="AJ11" s="136">
        <f t="shared" si="24"/>
        <v>60.464806228899505</v>
      </c>
      <c r="AK11" s="136">
        <f t="shared" si="25"/>
        <v>93.027198976509624</v>
      </c>
      <c r="AL11" s="136">
        <f t="shared" si="26"/>
        <v>-51.70845071340753</v>
      </c>
      <c r="AM11" s="136">
        <f t="shared" si="27"/>
        <v>106.4322489877763</v>
      </c>
      <c r="AN11" s="136">
        <f t="shared" si="28"/>
        <v>6.8455966013869496E-4</v>
      </c>
      <c r="AO11" s="136">
        <f t="shared" si="29"/>
        <v>93.090881644224652</v>
      </c>
      <c r="AP11" s="136">
        <f t="shared" si="30"/>
        <v>-51.70845071340753</v>
      </c>
      <c r="AQ11" s="136">
        <f t="shared" si="31"/>
        <v>106.48791537296584</v>
      </c>
      <c r="AR11" s="136">
        <f t="shared" si="32"/>
        <v>330.94949056572676</v>
      </c>
      <c r="AS11" s="136">
        <f t="shared" si="33"/>
        <v>58.091340541292759</v>
      </c>
      <c r="AT11" s="136">
        <f t="shared" si="34"/>
        <v>4.6595860354194656</v>
      </c>
      <c r="AU11" s="136">
        <f t="shared" si="35"/>
        <v>67.420190939385407</v>
      </c>
      <c r="AV11" s="136">
        <f t="shared" si="36"/>
        <v>17.411614741597909</v>
      </c>
      <c r="AW11" s="136">
        <f t="shared" si="37"/>
        <v>96.793149663346171</v>
      </c>
      <c r="AX11" s="137">
        <f t="shared" si="38"/>
        <v>35.664387055178508</v>
      </c>
      <c r="AY11" s="137">
        <f t="shared" si="39"/>
        <v>1.2409436731740251</v>
      </c>
      <c r="AZ11" s="137">
        <f t="shared" si="40"/>
        <v>1.0096576635049288</v>
      </c>
      <c r="BA11" s="136">
        <f t="shared" si="41"/>
        <v>3.6141103243581743</v>
      </c>
      <c r="BB11" s="137">
        <f t="shared" si="42"/>
        <v>2.0813212226637248</v>
      </c>
      <c r="BC11" s="137">
        <f t="shared" si="43"/>
        <v>4.9339947561082452E-50</v>
      </c>
      <c r="BD11" s="137">
        <f t="shared" si="44"/>
        <v>1.9972715822872091</v>
      </c>
      <c r="BE11" s="149">
        <f t="shared" si="45"/>
        <v>-3.4398790267890594E-51</v>
      </c>
      <c r="BF11" s="159">
        <f t="shared" si="46"/>
        <v>36.170325021821327</v>
      </c>
      <c r="BG11" s="160">
        <f t="shared" si="47"/>
        <v>103.10609261525978</v>
      </c>
    </row>
    <row r="12" spans="1:59" x14ac:dyDescent="0.25">
      <c r="A12" s="9">
        <v>11</v>
      </c>
      <c r="B12" s="5">
        <v>2</v>
      </c>
      <c r="C12" s="5" t="s">
        <v>3</v>
      </c>
      <c r="D12" s="5">
        <v>73</v>
      </c>
      <c r="E12" s="5" t="s">
        <v>10</v>
      </c>
      <c r="F12" s="5" t="s">
        <v>64</v>
      </c>
      <c r="G12" s="13" t="s">
        <v>63</v>
      </c>
      <c r="H12" s="5">
        <v>4</v>
      </c>
      <c r="I12" s="85">
        <v>1</v>
      </c>
      <c r="J12" s="115">
        <v>8</v>
      </c>
      <c r="K12" s="47">
        <v>255</v>
      </c>
      <c r="L12" s="44">
        <v>69</v>
      </c>
      <c r="M12" s="44">
        <v>191</v>
      </c>
      <c r="N12" s="44">
        <f>COLOR!R15</f>
        <v>61.036732970410185</v>
      </c>
      <c r="O12" s="44">
        <f>COLOR!S15</f>
        <v>78.916360521818945</v>
      </c>
      <c r="P12" s="51">
        <f>COLOR!T15</f>
        <v>-23.680215864269982</v>
      </c>
      <c r="Q12" s="47">
        <v>133</v>
      </c>
      <c r="R12" s="44">
        <v>81</v>
      </c>
      <c r="S12" s="44">
        <v>76</v>
      </c>
      <c r="T12" s="44">
        <f>COLOR!R241</f>
        <v>40.264831012324798</v>
      </c>
      <c r="U12" s="44">
        <f>COLOR!S241</f>
        <v>21.144424456200877</v>
      </c>
      <c r="V12" s="51">
        <f>COLOR!T241</f>
        <v>12.14015675629776</v>
      </c>
      <c r="W12" s="63">
        <f>COLOR!BE241</f>
        <v>71.078601578833073</v>
      </c>
      <c r="X12" s="119">
        <v>2.1</v>
      </c>
      <c r="Y12" s="133">
        <v>1</v>
      </c>
      <c r="Z12" s="134">
        <v>1</v>
      </c>
      <c r="AA12" s="140">
        <v>1</v>
      </c>
      <c r="AB12" s="148">
        <f t="shared" si="16"/>
        <v>40.264831012324798</v>
      </c>
      <c r="AC12" s="135">
        <f t="shared" si="17"/>
        <v>21.144424456200877</v>
      </c>
      <c r="AD12" s="135">
        <f t="shared" si="18"/>
        <v>12.14015675629776</v>
      </c>
      <c r="AE12" s="136">
        <f t="shared" si="19"/>
        <v>24.381757353633635</v>
      </c>
      <c r="AF12" s="136">
        <f t="shared" si="20"/>
        <v>21.170429151918977</v>
      </c>
      <c r="AG12" s="136">
        <f t="shared" si="21"/>
        <v>12.14015675629776</v>
      </c>
      <c r="AH12" s="136">
        <f t="shared" si="22"/>
        <v>24.404312662804148</v>
      </c>
      <c r="AI12" s="136">
        <f t="shared" si="23"/>
        <v>29.832062592991985</v>
      </c>
      <c r="AJ12" s="136">
        <f t="shared" si="24"/>
        <v>61.036732970410185</v>
      </c>
      <c r="AK12" s="136">
        <f t="shared" si="25"/>
        <v>78.916360521818945</v>
      </c>
      <c r="AL12" s="136">
        <f t="shared" si="26"/>
        <v>-23.680215864269982</v>
      </c>
      <c r="AM12" s="136">
        <f t="shared" si="27"/>
        <v>82.392624556984032</v>
      </c>
      <c r="AN12" s="136">
        <f t="shared" si="28"/>
        <v>1.2298606553215463E-3</v>
      </c>
      <c r="AO12" s="136">
        <f t="shared" si="29"/>
        <v>79.013416648685904</v>
      </c>
      <c r="AP12" s="136">
        <f t="shared" si="30"/>
        <v>-23.680215864269982</v>
      </c>
      <c r="AQ12" s="136">
        <f t="shared" si="31"/>
        <v>82.485590462075606</v>
      </c>
      <c r="AR12" s="136">
        <f t="shared" si="32"/>
        <v>343.31659648295556</v>
      </c>
      <c r="AS12" s="136">
        <f t="shared" si="33"/>
        <v>53.444951562439876</v>
      </c>
      <c r="AT12" s="136">
        <f t="shared" si="34"/>
        <v>6.5743295379737674</v>
      </c>
      <c r="AU12" s="136">
        <f t="shared" si="35"/>
        <v>46.515466110036414</v>
      </c>
      <c r="AV12" s="136">
        <f t="shared" si="36"/>
        <v>20.771901958085387</v>
      </c>
      <c r="AW12" s="136">
        <f t="shared" si="37"/>
        <v>58.081277799271462</v>
      </c>
      <c r="AX12" s="137">
        <f t="shared" si="38"/>
        <v>35.432689235101954</v>
      </c>
      <c r="AY12" s="137">
        <f t="shared" si="39"/>
        <v>1.205659340483844</v>
      </c>
      <c r="AZ12" s="137">
        <f t="shared" si="40"/>
        <v>1.0014057142401438</v>
      </c>
      <c r="BA12" s="136">
        <f t="shared" si="41"/>
        <v>3.4050228203097945</v>
      </c>
      <c r="BB12" s="137">
        <f t="shared" si="42"/>
        <v>1.9665460757944337</v>
      </c>
      <c r="BC12" s="137">
        <f t="shared" si="43"/>
        <v>2.5705555364470176E-49</v>
      </c>
      <c r="BD12" s="137">
        <f t="shared" si="44"/>
        <v>1.9951175179966383</v>
      </c>
      <c r="BE12" s="149">
        <f t="shared" si="45"/>
        <v>-1.7902052909770391E-50</v>
      </c>
      <c r="BF12" s="159">
        <f t="shared" si="46"/>
        <v>32.339746387326279</v>
      </c>
      <c r="BG12" s="160">
        <f t="shared" si="47"/>
        <v>67.975699271476273</v>
      </c>
    </row>
    <row r="13" spans="1:59" x14ac:dyDescent="0.25">
      <c r="A13" s="9">
        <v>12</v>
      </c>
      <c r="B13" s="5">
        <v>2</v>
      </c>
      <c r="C13" s="5" t="s">
        <v>3</v>
      </c>
      <c r="D13" s="5">
        <v>73</v>
      </c>
      <c r="E13" s="5" t="s">
        <v>10</v>
      </c>
      <c r="F13" s="5" t="s">
        <v>64</v>
      </c>
      <c r="G13" s="13" t="s">
        <v>63</v>
      </c>
      <c r="H13" s="5">
        <v>4</v>
      </c>
      <c r="I13" s="85">
        <v>1</v>
      </c>
      <c r="J13" s="93">
        <v>8</v>
      </c>
      <c r="K13" s="47">
        <v>242</v>
      </c>
      <c r="L13" s="44">
        <v>116</v>
      </c>
      <c r="M13" s="44">
        <v>205</v>
      </c>
      <c r="N13" s="44">
        <f>COLOR!R16</f>
        <v>66.361630726645615</v>
      </c>
      <c r="O13" s="44">
        <f>COLOR!S16</f>
        <v>58.836723945541955</v>
      </c>
      <c r="P13" s="51">
        <f>COLOR!T16</f>
        <v>-23.617030009402342</v>
      </c>
      <c r="Q13" s="47">
        <v>118</v>
      </c>
      <c r="R13" s="44">
        <v>56</v>
      </c>
      <c r="S13" s="44">
        <v>96</v>
      </c>
      <c r="T13" s="44">
        <f>COLOR!R242</f>
        <v>33.004839850574541</v>
      </c>
      <c r="U13" s="44">
        <f>COLOR!S242</f>
        <v>32.531983740411746</v>
      </c>
      <c r="V13" s="51">
        <f>COLOR!T242</f>
        <v>-11.284767224590542</v>
      </c>
      <c r="W13" s="63">
        <f>COLOR!BE242</f>
        <v>44.234596869452602</v>
      </c>
      <c r="X13" s="119">
        <v>3.3</v>
      </c>
      <c r="Y13" s="133">
        <v>1</v>
      </c>
      <c r="Z13" s="134">
        <v>1</v>
      </c>
      <c r="AA13" s="140">
        <v>1</v>
      </c>
      <c r="AB13" s="148">
        <f t="shared" si="16"/>
        <v>33.004839850574541</v>
      </c>
      <c r="AC13" s="135">
        <f t="shared" si="17"/>
        <v>32.531983740411746</v>
      </c>
      <c r="AD13" s="135">
        <f t="shared" si="18"/>
        <v>-11.284767224590542</v>
      </c>
      <c r="AE13" s="136">
        <f t="shared" si="19"/>
        <v>34.433645427105262</v>
      </c>
      <c r="AF13" s="136">
        <f t="shared" si="20"/>
        <v>32.605549824303758</v>
      </c>
      <c r="AG13" s="136">
        <f t="shared" si="21"/>
        <v>-11.284767224590542</v>
      </c>
      <c r="AH13" s="136">
        <f t="shared" si="22"/>
        <v>34.503157111463693</v>
      </c>
      <c r="AI13" s="136">
        <f t="shared" si="23"/>
        <v>340.90928438112223</v>
      </c>
      <c r="AJ13" s="136">
        <f t="shared" si="24"/>
        <v>66.361630726645615</v>
      </c>
      <c r="AK13" s="136">
        <f t="shared" si="25"/>
        <v>58.836723945541955</v>
      </c>
      <c r="AL13" s="136">
        <f t="shared" si="26"/>
        <v>-23.617030009402342</v>
      </c>
      <c r="AM13" s="136">
        <f t="shared" si="27"/>
        <v>63.399717594867255</v>
      </c>
      <c r="AN13" s="136">
        <f t="shared" si="28"/>
        <v>2.2613463869595729E-3</v>
      </c>
      <c r="AO13" s="136">
        <f t="shared" si="29"/>
        <v>58.969774158656747</v>
      </c>
      <c r="AP13" s="136">
        <f t="shared" si="30"/>
        <v>-23.617030009402342</v>
      </c>
      <c r="AQ13" s="136">
        <f t="shared" si="31"/>
        <v>63.523211275784789</v>
      </c>
      <c r="AR13" s="136">
        <f t="shared" si="32"/>
        <v>338.17420354970955</v>
      </c>
      <c r="AS13" s="136">
        <f t="shared" si="33"/>
        <v>49.013184193624241</v>
      </c>
      <c r="AT13" s="136">
        <f t="shared" si="34"/>
        <v>339.54174396541589</v>
      </c>
      <c r="AU13" s="136">
        <f t="shared" si="35"/>
        <v>2.735080831412688</v>
      </c>
      <c r="AV13" s="136">
        <f t="shared" si="36"/>
        <v>33.356790876071074</v>
      </c>
      <c r="AW13" s="136">
        <f t="shared" si="37"/>
        <v>29.020054164321095</v>
      </c>
      <c r="AX13" s="137">
        <f t="shared" si="38"/>
        <v>2.2346110278109403</v>
      </c>
      <c r="AY13" s="137">
        <f t="shared" si="39"/>
        <v>1.4184520795313205</v>
      </c>
      <c r="AZ13" s="137">
        <f t="shared" si="40"/>
        <v>1.0003357091250307</v>
      </c>
      <c r="BA13" s="136">
        <f t="shared" si="41"/>
        <v>3.2055932887130907</v>
      </c>
      <c r="BB13" s="137">
        <f t="shared" si="42"/>
        <v>2.0428427956584692</v>
      </c>
      <c r="BC13" s="137">
        <f t="shared" si="43"/>
        <v>3.8241982026946744E-2</v>
      </c>
      <c r="BD13" s="137">
        <f t="shared" si="44"/>
        <v>1.9910777194296825</v>
      </c>
      <c r="BE13" s="149">
        <f t="shared" si="45"/>
        <v>-2.6578828805195248E-3</v>
      </c>
      <c r="BF13" s="159">
        <f t="shared" si="46"/>
        <v>34.569564979410693</v>
      </c>
      <c r="BG13" s="160">
        <f t="shared" si="47"/>
        <v>29.052092225054079</v>
      </c>
    </row>
    <row r="14" spans="1:59" ht="15" thickBot="1" x14ac:dyDescent="0.3">
      <c r="A14" s="10">
        <v>13</v>
      </c>
      <c r="B14" s="11">
        <v>2</v>
      </c>
      <c r="C14" s="11" t="s">
        <v>3</v>
      </c>
      <c r="D14" s="11">
        <v>73</v>
      </c>
      <c r="E14" s="11" t="s">
        <v>10</v>
      </c>
      <c r="F14" s="11" t="s">
        <v>64</v>
      </c>
      <c r="G14" s="15" t="s">
        <v>63</v>
      </c>
      <c r="H14" s="11">
        <v>4</v>
      </c>
      <c r="I14" s="96">
        <v>1</v>
      </c>
      <c r="J14" s="97">
        <v>8</v>
      </c>
      <c r="K14" s="48">
        <v>252</v>
      </c>
      <c r="L14" s="49">
        <v>47</v>
      </c>
      <c r="M14" s="49">
        <v>219</v>
      </c>
      <c r="N14" s="49">
        <f>COLOR!R17</f>
        <v>59.754794352723906</v>
      </c>
      <c r="O14" s="49">
        <f>COLOR!S17</f>
        <v>87.46525403837596</v>
      </c>
      <c r="P14" s="52">
        <f>COLOR!T17</f>
        <v>-41.63242491487069</v>
      </c>
      <c r="Q14" s="48">
        <v>115</v>
      </c>
      <c r="R14" s="49">
        <v>62</v>
      </c>
      <c r="S14" s="49">
        <v>97</v>
      </c>
      <c r="T14" s="49">
        <f>COLOR!R243</f>
        <v>33.918242247003867</v>
      </c>
      <c r="U14" s="49">
        <f>COLOR!S243</f>
        <v>28.256167956759697</v>
      </c>
      <c r="V14" s="52">
        <f>COLOR!T243</f>
        <v>-10.578596381268014</v>
      </c>
      <c r="W14" s="64">
        <f>COLOR!BE243</f>
        <v>71.676938871063868</v>
      </c>
      <c r="X14" s="120">
        <v>2.5</v>
      </c>
      <c r="Y14" s="133">
        <v>1</v>
      </c>
      <c r="Z14" s="134">
        <v>1</v>
      </c>
      <c r="AA14" s="140">
        <v>1</v>
      </c>
      <c r="AB14" s="148">
        <f t="shared" si="16"/>
        <v>33.918242247003867</v>
      </c>
      <c r="AC14" s="135">
        <f t="shared" si="17"/>
        <v>28.256167956759697</v>
      </c>
      <c r="AD14" s="135">
        <f t="shared" si="18"/>
        <v>-10.578596381268014</v>
      </c>
      <c r="AE14" s="136">
        <f t="shared" si="19"/>
        <v>30.171472105258474</v>
      </c>
      <c r="AF14" s="136">
        <f t="shared" si="20"/>
        <v>28.266490670481588</v>
      </c>
      <c r="AG14" s="136">
        <f t="shared" si="21"/>
        <v>-10.578596381268014</v>
      </c>
      <c r="AH14" s="136">
        <f t="shared" si="22"/>
        <v>30.181139743591515</v>
      </c>
      <c r="AI14" s="136">
        <f t="shared" si="23"/>
        <v>339.48188292210506</v>
      </c>
      <c r="AJ14" s="136">
        <f t="shared" si="24"/>
        <v>59.754794352723906</v>
      </c>
      <c r="AK14" s="136">
        <f t="shared" si="25"/>
        <v>87.46525403837596</v>
      </c>
      <c r="AL14" s="136">
        <f t="shared" si="26"/>
        <v>-41.63242491487069</v>
      </c>
      <c r="AM14" s="136">
        <f t="shared" si="27"/>
        <v>96.868103461820638</v>
      </c>
      <c r="AN14" s="136">
        <f t="shared" si="28"/>
        <v>3.6532603209626924E-4</v>
      </c>
      <c r="AO14" s="136">
        <f t="shared" si="29"/>
        <v>87.497207372580107</v>
      </c>
      <c r="AP14" s="136">
        <f t="shared" si="30"/>
        <v>-41.63242491487069</v>
      </c>
      <c r="AQ14" s="136">
        <f t="shared" si="31"/>
        <v>96.896956104372194</v>
      </c>
      <c r="AR14" s="136">
        <f t="shared" si="32"/>
        <v>334.55422553469867</v>
      </c>
      <c r="AS14" s="136">
        <f t="shared" si="33"/>
        <v>63.539047923981855</v>
      </c>
      <c r="AT14" s="136">
        <f t="shared" si="34"/>
        <v>337.01805422840187</v>
      </c>
      <c r="AU14" s="136">
        <f t="shared" si="35"/>
        <v>4.9276573874063843</v>
      </c>
      <c r="AV14" s="136">
        <f t="shared" si="36"/>
        <v>25.836552105720038</v>
      </c>
      <c r="AW14" s="136">
        <f t="shared" si="37"/>
        <v>66.715816360780678</v>
      </c>
      <c r="AX14" s="137">
        <f t="shared" si="38"/>
        <v>4.6495069580803117</v>
      </c>
      <c r="AY14" s="137">
        <f t="shared" si="39"/>
        <v>1.3911767500181333</v>
      </c>
      <c r="AZ14" s="137">
        <f t="shared" si="40"/>
        <v>1.0274035080182538</v>
      </c>
      <c r="BA14" s="136">
        <f t="shared" si="41"/>
        <v>3.8592571565791833</v>
      </c>
      <c r="BB14" s="137">
        <f t="shared" si="42"/>
        <v>2.3259106928519726</v>
      </c>
      <c r="BC14" s="137">
        <f t="shared" si="43"/>
        <v>6.3750063505395207E-2</v>
      </c>
      <c r="BD14" s="137">
        <f t="shared" si="44"/>
        <v>1.9985417903494083</v>
      </c>
      <c r="BE14" s="149">
        <f t="shared" si="45"/>
        <v>-4.4473454060135423E-3</v>
      </c>
      <c r="BF14" s="159">
        <f t="shared" si="46"/>
        <v>30.579129568559551</v>
      </c>
      <c r="BG14" s="160">
        <f t="shared" si="47"/>
        <v>66.858478454229285</v>
      </c>
    </row>
    <row r="15" spans="1:59" x14ac:dyDescent="0.25">
      <c r="A15" s="60">
        <v>14</v>
      </c>
      <c r="B15" s="6">
        <v>3</v>
      </c>
      <c r="C15" s="6" t="s">
        <v>6</v>
      </c>
      <c r="D15" s="6">
        <v>31</v>
      </c>
      <c r="E15" s="6" t="s">
        <v>10</v>
      </c>
      <c r="F15" s="6" t="s">
        <v>64</v>
      </c>
      <c r="G15" s="12" t="s">
        <v>65</v>
      </c>
      <c r="H15" s="6">
        <v>4</v>
      </c>
      <c r="I15" s="84">
        <v>1</v>
      </c>
      <c r="J15" s="73">
        <v>5</v>
      </c>
      <c r="K15" s="45">
        <v>255</v>
      </c>
      <c r="L15" s="46">
        <v>137</v>
      </c>
      <c r="M15" s="46">
        <v>198</v>
      </c>
      <c r="N15" s="46">
        <f>COLOR!R18</f>
        <v>71.721402867295851</v>
      </c>
      <c r="O15" s="46">
        <f>COLOR!S18</f>
        <v>51.730756758925352</v>
      </c>
      <c r="P15" s="50">
        <f>COLOR!T18</f>
        <v>-11.437127952979708</v>
      </c>
      <c r="Q15" s="45">
        <v>162</v>
      </c>
      <c r="R15" s="46">
        <v>130</v>
      </c>
      <c r="S15" s="46">
        <v>123</v>
      </c>
      <c r="T15" s="46">
        <f>COLOR!R244</f>
        <v>57.171408818122089</v>
      </c>
      <c r="U15" s="46">
        <f>COLOR!S244</f>
        <v>11.15787277853164</v>
      </c>
      <c r="V15" s="50">
        <f>COLOR!T244</f>
        <v>8.4350882249146775</v>
      </c>
      <c r="W15" s="75">
        <f>COLOR!BE244</f>
        <v>47.463314434818479</v>
      </c>
      <c r="X15" s="121">
        <v>1.6</v>
      </c>
      <c r="Y15" s="133">
        <v>1</v>
      </c>
      <c r="Z15" s="134">
        <v>1</v>
      </c>
      <c r="AA15" s="140">
        <v>1</v>
      </c>
      <c r="AB15" s="148">
        <f t="shared" si="16"/>
        <v>57.171408818122089</v>
      </c>
      <c r="AC15" s="135">
        <f t="shared" si="17"/>
        <v>11.15787277853164</v>
      </c>
      <c r="AD15" s="135">
        <f t="shared" si="18"/>
        <v>8.4350882249146775</v>
      </c>
      <c r="AE15" s="136">
        <f t="shared" si="19"/>
        <v>13.987452888356465</v>
      </c>
      <c r="AF15" s="136">
        <f t="shared" si="20"/>
        <v>11.487061745175774</v>
      </c>
      <c r="AG15" s="136">
        <f t="shared" si="21"/>
        <v>8.4350882249146775</v>
      </c>
      <c r="AH15" s="136">
        <f t="shared" si="22"/>
        <v>14.251431538606042</v>
      </c>
      <c r="AI15" s="136">
        <f t="shared" si="23"/>
        <v>36.290287732287503</v>
      </c>
      <c r="AJ15" s="136">
        <f t="shared" si="24"/>
        <v>71.721402867295851</v>
      </c>
      <c r="AK15" s="136">
        <f t="shared" si="25"/>
        <v>51.730756758925352</v>
      </c>
      <c r="AL15" s="136">
        <f t="shared" si="26"/>
        <v>-11.437127952979708</v>
      </c>
      <c r="AM15" s="136">
        <f t="shared" si="27"/>
        <v>52.979987643108515</v>
      </c>
      <c r="AN15" s="136">
        <f t="shared" si="28"/>
        <v>2.9502842806875595E-2</v>
      </c>
      <c r="AO15" s="136">
        <f t="shared" si="29"/>
        <v>53.256961143864643</v>
      </c>
      <c r="AP15" s="136">
        <f t="shared" si="30"/>
        <v>-11.437127952979708</v>
      </c>
      <c r="AQ15" s="136">
        <f t="shared" si="31"/>
        <v>54.471201621516833</v>
      </c>
      <c r="AR15" s="136">
        <f t="shared" si="32"/>
        <v>347.87961050502696</v>
      </c>
      <c r="AS15" s="136">
        <f t="shared" si="33"/>
        <v>34.361316580061441</v>
      </c>
      <c r="AT15" s="136">
        <f t="shared" si="34"/>
        <v>12.084949118657221</v>
      </c>
      <c r="AU15" s="136">
        <f t="shared" si="35"/>
        <v>48.410677227260521</v>
      </c>
      <c r="AV15" s="136">
        <f t="shared" si="36"/>
        <v>14.549994049173762</v>
      </c>
      <c r="AW15" s="136">
        <f t="shared" si="37"/>
        <v>40.219770082910792</v>
      </c>
      <c r="AX15" s="137">
        <f t="shared" si="38"/>
        <v>22.847309821406757</v>
      </c>
      <c r="AY15" s="137">
        <f t="shared" si="39"/>
        <v>1.1005660095875041</v>
      </c>
      <c r="AZ15" s="137">
        <f t="shared" si="40"/>
        <v>1.2070041675330254</v>
      </c>
      <c r="BA15" s="136">
        <f t="shared" si="41"/>
        <v>2.5462592461027649</v>
      </c>
      <c r="BB15" s="137">
        <f t="shared" si="42"/>
        <v>1.5672534560903673</v>
      </c>
      <c r="BC15" s="137">
        <f t="shared" si="43"/>
        <v>2.7836927803015898E-47</v>
      </c>
      <c r="BD15" s="137">
        <f t="shared" si="44"/>
        <v>1.9000993234394865</v>
      </c>
      <c r="BE15" s="149">
        <f t="shared" si="45"/>
        <v>-1.8463114782500627E-48</v>
      </c>
      <c r="BF15" s="159">
        <f t="shared" si="46"/>
        <v>24.644110281256655</v>
      </c>
      <c r="BG15" s="160">
        <f t="shared" si="47"/>
        <v>45.178135091075376</v>
      </c>
    </row>
    <row r="16" spans="1:59" x14ac:dyDescent="0.25">
      <c r="A16" s="9">
        <v>15</v>
      </c>
      <c r="B16" s="5">
        <v>3</v>
      </c>
      <c r="C16" s="5" t="s">
        <v>6</v>
      </c>
      <c r="D16" s="5">
        <v>31</v>
      </c>
      <c r="E16" s="5" t="s">
        <v>10</v>
      </c>
      <c r="F16" s="5" t="s">
        <v>64</v>
      </c>
      <c r="G16" s="13" t="s">
        <v>65</v>
      </c>
      <c r="H16" s="5">
        <v>4</v>
      </c>
      <c r="I16" s="85">
        <v>1</v>
      </c>
      <c r="J16" s="61">
        <v>5</v>
      </c>
      <c r="K16" s="47">
        <v>240</v>
      </c>
      <c r="L16" s="44">
        <v>139</v>
      </c>
      <c r="M16" s="44">
        <v>207</v>
      </c>
      <c r="N16" s="44">
        <f>COLOR!R19</f>
        <v>70.534385856933653</v>
      </c>
      <c r="O16" s="44">
        <f>COLOR!S19</f>
        <v>47.27249539564454</v>
      </c>
      <c r="P16" s="51">
        <f>COLOR!T19</f>
        <v>-18.401562510379144</v>
      </c>
      <c r="Q16" s="47">
        <v>142</v>
      </c>
      <c r="R16" s="44">
        <v>147</v>
      </c>
      <c r="S16" s="44">
        <v>93</v>
      </c>
      <c r="T16" s="44">
        <f>COLOR!R245</f>
        <v>59.370744697096484</v>
      </c>
      <c r="U16" s="44">
        <f>COLOR!S245</f>
        <v>-10.67819354136973</v>
      </c>
      <c r="V16" s="51">
        <f>COLOR!T245</f>
        <v>27.997585385083902</v>
      </c>
      <c r="W16" s="63">
        <f>COLOR!BE245</f>
        <v>75.071899920311409</v>
      </c>
      <c r="X16" s="119">
        <v>1.4</v>
      </c>
      <c r="Y16" s="133">
        <v>1</v>
      </c>
      <c r="Z16" s="134">
        <v>1</v>
      </c>
      <c r="AA16" s="140">
        <v>1</v>
      </c>
      <c r="AB16" s="148">
        <f t="shared" si="16"/>
        <v>59.370744697096484</v>
      </c>
      <c r="AC16" s="135">
        <f t="shared" si="17"/>
        <v>-10.67819354136973</v>
      </c>
      <c r="AD16" s="135">
        <f t="shared" si="18"/>
        <v>27.997585385083902</v>
      </c>
      <c r="AE16" s="136">
        <f t="shared" si="19"/>
        <v>29.964789415278958</v>
      </c>
      <c r="AF16" s="136">
        <f t="shared" si="20"/>
        <v>-10.769426044186817</v>
      </c>
      <c r="AG16" s="136">
        <f t="shared" si="21"/>
        <v>27.997585385083902</v>
      </c>
      <c r="AH16" s="136">
        <f t="shared" si="22"/>
        <v>29.99742196783372</v>
      </c>
      <c r="AI16" s="136">
        <f t="shared" si="23"/>
        <v>111.03951474557643</v>
      </c>
      <c r="AJ16" s="136">
        <f t="shared" si="24"/>
        <v>70.534385856933653</v>
      </c>
      <c r="AK16" s="136">
        <f t="shared" si="25"/>
        <v>47.27249539564454</v>
      </c>
      <c r="AL16" s="136">
        <f t="shared" si="26"/>
        <v>-18.401562510379144</v>
      </c>
      <c r="AM16" s="136">
        <f t="shared" si="27"/>
        <v>50.727766792503544</v>
      </c>
      <c r="AN16" s="136">
        <f t="shared" si="28"/>
        <v>8.5438143131263411E-3</v>
      </c>
      <c r="AO16" s="136">
        <f t="shared" si="29"/>
        <v>47.676382818423043</v>
      </c>
      <c r="AP16" s="136">
        <f t="shared" si="30"/>
        <v>-18.401562510379144</v>
      </c>
      <c r="AQ16" s="136">
        <f t="shared" si="31"/>
        <v>51.104353840668168</v>
      </c>
      <c r="AR16" s="136">
        <f t="shared" si="32"/>
        <v>338.89500285125814</v>
      </c>
      <c r="AS16" s="136">
        <f t="shared" si="33"/>
        <v>40.550887904250942</v>
      </c>
      <c r="AT16" s="136">
        <f t="shared" si="34"/>
        <v>44.967258798417276</v>
      </c>
      <c r="AU16" s="136">
        <f t="shared" si="35"/>
        <v>132.14451189431827</v>
      </c>
      <c r="AV16" s="136">
        <f t="shared" si="36"/>
        <v>11.163641159837169</v>
      </c>
      <c r="AW16" s="136">
        <f t="shared" si="37"/>
        <v>21.106931872834448</v>
      </c>
      <c r="AX16" s="137">
        <f t="shared" si="38"/>
        <v>71.5771676300851</v>
      </c>
      <c r="AY16" s="137">
        <f t="shared" si="39"/>
        <v>0.67809121451719689</v>
      </c>
      <c r="AZ16" s="137">
        <f t="shared" si="40"/>
        <v>1.2148832509674898</v>
      </c>
      <c r="BA16" s="136">
        <f t="shared" si="41"/>
        <v>2.8247899556912923</v>
      </c>
      <c r="BB16" s="137">
        <f t="shared" si="42"/>
        <v>1.4124580124311634</v>
      </c>
      <c r="BC16" s="137">
        <f t="shared" si="43"/>
        <v>5.1046990093350671E-36</v>
      </c>
      <c r="BD16" s="137">
        <f t="shared" si="44"/>
        <v>1.9669844275004549</v>
      </c>
      <c r="BE16" s="149">
        <f t="shared" si="45"/>
        <v>-3.5049225418589337E-37</v>
      </c>
      <c r="BF16" s="159">
        <f t="shared" si="46"/>
        <v>52.041208819961518</v>
      </c>
      <c r="BG16" s="160">
        <f t="shared" si="47"/>
        <v>74.23720949564067</v>
      </c>
    </row>
    <row r="17" spans="1:59" x14ac:dyDescent="0.25">
      <c r="A17" s="9">
        <v>16</v>
      </c>
      <c r="B17" s="5">
        <v>3</v>
      </c>
      <c r="C17" s="5" t="s">
        <v>6</v>
      </c>
      <c r="D17" s="5">
        <v>31</v>
      </c>
      <c r="E17" s="5" t="s">
        <v>10</v>
      </c>
      <c r="F17" s="5" t="s">
        <v>64</v>
      </c>
      <c r="G17" s="13" t="s">
        <v>65</v>
      </c>
      <c r="H17" s="5">
        <v>4</v>
      </c>
      <c r="I17" s="85">
        <v>1</v>
      </c>
      <c r="J17" s="61">
        <v>5</v>
      </c>
      <c r="K17" s="47">
        <v>211</v>
      </c>
      <c r="L17" s="44">
        <v>148</v>
      </c>
      <c r="M17" s="44">
        <v>149</v>
      </c>
      <c r="N17" s="44">
        <f>COLOR!R20</f>
        <v>67.441165940898117</v>
      </c>
      <c r="O17" s="44">
        <f>COLOR!S20</f>
        <v>23.864794746763561</v>
      </c>
      <c r="P17" s="51">
        <f>COLOR!T20</f>
        <v>9.0173358968464346</v>
      </c>
      <c r="Q17" s="47">
        <v>107</v>
      </c>
      <c r="R17" s="44">
        <v>114</v>
      </c>
      <c r="S17" s="44">
        <v>96</v>
      </c>
      <c r="T17" s="44">
        <f>COLOR!R246</f>
        <v>47.008274136769487</v>
      </c>
      <c r="U17" s="44">
        <f>COLOR!S246</f>
        <v>-6.208890577752868</v>
      </c>
      <c r="V17" s="51">
        <f>COLOR!T246</f>
        <v>9.0868795409931877</v>
      </c>
      <c r="W17" s="63">
        <f>COLOR!BE246</f>
        <v>36.358416533117925</v>
      </c>
      <c r="X17" s="119">
        <v>2</v>
      </c>
      <c r="Y17" s="133">
        <v>1</v>
      </c>
      <c r="Z17" s="134">
        <v>1</v>
      </c>
      <c r="AA17" s="140">
        <v>1</v>
      </c>
      <c r="AB17" s="148">
        <f t="shared" si="16"/>
        <v>47.008274136769487</v>
      </c>
      <c r="AC17" s="135">
        <f t="shared" si="17"/>
        <v>-6.208890577752868</v>
      </c>
      <c r="AD17" s="135">
        <f t="shared" si="18"/>
        <v>9.0868795409931877</v>
      </c>
      <c r="AE17" s="136">
        <f t="shared" si="19"/>
        <v>11.00553051874506</v>
      </c>
      <c r="AF17" s="136">
        <f t="shared" si="20"/>
        <v>-8.3327146400277368</v>
      </c>
      <c r="AG17" s="136">
        <f t="shared" si="21"/>
        <v>9.0868795409931877</v>
      </c>
      <c r="AH17" s="136">
        <f t="shared" si="22"/>
        <v>12.329051588206335</v>
      </c>
      <c r="AI17" s="136">
        <f t="shared" si="23"/>
        <v>132.52098136094202</v>
      </c>
      <c r="AJ17" s="136">
        <f t="shared" si="24"/>
        <v>67.441165940898117</v>
      </c>
      <c r="AK17" s="136">
        <f t="shared" si="25"/>
        <v>23.864794746763561</v>
      </c>
      <c r="AL17" s="136">
        <f t="shared" si="26"/>
        <v>9.0173358968464346</v>
      </c>
      <c r="AM17" s="136">
        <f t="shared" si="27"/>
        <v>25.511581193287665</v>
      </c>
      <c r="AN17" s="136">
        <f t="shared" si="28"/>
        <v>0.3420617638012115</v>
      </c>
      <c r="AO17" s="136">
        <f t="shared" si="29"/>
        <v>32.028028530595392</v>
      </c>
      <c r="AP17" s="136">
        <f t="shared" si="30"/>
        <v>9.0173358968464346</v>
      </c>
      <c r="AQ17" s="136">
        <f t="shared" si="31"/>
        <v>33.27321683025535</v>
      </c>
      <c r="AR17" s="136">
        <f t="shared" si="32"/>
        <v>15.72430752218265</v>
      </c>
      <c r="AS17" s="136">
        <f t="shared" si="33"/>
        <v>22.801134209230842</v>
      </c>
      <c r="AT17" s="136">
        <f t="shared" si="34"/>
        <v>74.122644441562329</v>
      </c>
      <c r="AU17" s="136">
        <f t="shared" si="35"/>
        <v>116.79667383875936</v>
      </c>
      <c r="AV17" s="136">
        <f t="shared" si="36"/>
        <v>20.43289180412863</v>
      </c>
      <c r="AW17" s="136">
        <f t="shared" si="37"/>
        <v>20.944165242049017</v>
      </c>
      <c r="AX17" s="137">
        <f t="shared" si="38"/>
        <v>34.501251686238696</v>
      </c>
      <c r="AY17" s="137">
        <f t="shared" si="39"/>
        <v>0.58029185986468812</v>
      </c>
      <c r="AZ17" s="137">
        <f t="shared" si="40"/>
        <v>1.0921456828643907</v>
      </c>
      <c r="BA17" s="136">
        <f t="shared" si="41"/>
        <v>2.0260510394153881</v>
      </c>
      <c r="BB17" s="137">
        <f t="shared" si="42"/>
        <v>1.1984696886594839</v>
      </c>
      <c r="BC17" s="137">
        <f t="shared" si="43"/>
        <v>2.7408161216305685E-27</v>
      </c>
      <c r="BD17" s="137">
        <f t="shared" si="44"/>
        <v>1.1734382237201215</v>
      </c>
      <c r="BE17" s="149">
        <f t="shared" si="45"/>
        <v>-1.1226580486876168E-28</v>
      </c>
      <c r="BF17" s="159">
        <f t="shared" si="46"/>
        <v>35.855570036801659</v>
      </c>
      <c r="BG17" s="160">
        <f t="shared" si="47"/>
        <v>30.073765732220433</v>
      </c>
    </row>
    <row r="18" spans="1:59" x14ac:dyDescent="0.25">
      <c r="A18" s="9">
        <v>17</v>
      </c>
      <c r="B18" s="5">
        <v>3</v>
      </c>
      <c r="C18" s="5" t="s">
        <v>6</v>
      </c>
      <c r="D18" s="5">
        <v>31</v>
      </c>
      <c r="E18" s="5" t="s">
        <v>10</v>
      </c>
      <c r="F18" s="5" t="s">
        <v>64</v>
      </c>
      <c r="G18" s="13" t="s">
        <v>65</v>
      </c>
      <c r="H18" s="5">
        <v>4</v>
      </c>
      <c r="I18" s="85">
        <v>1</v>
      </c>
      <c r="J18" s="61">
        <v>5</v>
      </c>
      <c r="K18" s="47">
        <v>244</v>
      </c>
      <c r="L18" s="44">
        <v>144</v>
      </c>
      <c r="M18" s="44">
        <v>209</v>
      </c>
      <c r="N18" s="44">
        <f>COLOR!R21</f>
        <v>72.09529036779098</v>
      </c>
      <c r="O18" s="44">
        <f>COLOR!S21</f>
        <v>46.319955916516605</v>
      </c>
      <c r="P18" s="51">
        <f>COLOR!T21</f>
        <v>-17.099575573157622</v>
      </c>
      <c r="Q18" s="47">
        <v>143</v>
      </c>
      <c r="R18" s="44">
        <v>143</v>
      </c>
      <c r="S18" s="44">
        <v>87</v>
      </c>
      <c r="T18" s="44">
        <f>COLOR!R247</f>
        <v>58.221354097833455</v>
      </c>
      <c r="U18" s="44">
        <f>COLOR!S247</f>
        <v>-8.8387303445225385</v>
      </c>
      <c r="V18" s="51">
        <f>COLOR!T247</f>
        <v>29.785882714578882</v>
      </c>
      <c r="W18" s="63">
        <f>COLOR!BE247</f>
        <v>73.710331545297436</v>
      </c>
      <c r="X18" s="119">
        <v>1.6</v>
      </c>
      <c r="Y18" s="133">
        <v>1</v>
      </c>
      <c r="Z18" s="134">
        <v>1</v>
      </c>
      <c r="AA18" s="140">
        <v>1</v>
      </c>
      <c r="AB18" s="148">
        <f t="shared" si="16"/>
        <v>58.221354097833455</v>
      </c>
      <c r="AC18" s="135">
        <f t="shared" si="17"/>
        <v>-8.8387303445225385</v>
      </c>
      <c r="AD18" s="135">
        <f t="shared" si="18"/>
        <v>29.785882714578882</v>
      </c>
      <c r="AE18" s="136">
        <f t="shared" si="19"/>
        <v>31.069630882741954</v>
      </c>
      <c r="AF18" s="136">
        <f t="shared" si="20"/>
        <v>-8.9158454657549058</v>
      </c>
      <c r="AG18" s="136">
        <f t="shared" si="21"/>
        <v>29.785882714578882</v>
      </c>
      <c r="AH18" s="136">
        <f t="shared" si="22"/>
        <v>31.091656589121644</v>
      </c>
      <c r="AI18" s="136">
        <f t="shared" si="23"/>
        <v>106.66408489667221</v>
      </c>
      <c r="AJ18" s="136">
        <f t="shared" si="24"/>
        <v>72.09529036779098</v>
      </c>
      <c r="AK18" s="136">
        <f t="shared" si="25"/>
        <v>46.319955916516605</v>
      </c>
      <c r="AL18" s="136">
        <f t="shared" si="26"/>
        <v>-17.099575573157622</v>
      </c>
      <c r="AM18" s="136">
        <f t="shared" si="27"/>
        <v>49.375437222268424</v>
      </c>
      <c r="AN18" s="136">
        <f t="shared" si="28"/>
        <v>8.7246830966118405E-3</v>
      </c>
      <c r="AO18" s="136">
        <f t="shared" si="29"/>
        <v>46.724082852937244</v>
      </c>
      <c r="AP18" s="136">
        <f t="shared" si="30"/>
        <v>-17.099575573157622</v>
      </c>
      <c r="AQ18" s="136">
        <f t="shared" si="31"/>
        <v>49.754752569279979</v>
      </c>
      <c r="AR18" s="136">
        <f t="shared" si="32"/>
        <v>339.89893009232134</v>
      </c>
      <c r="AS18" s="136">
        <f t="shared" si="33"/>
        <v>40.423204579200814</v>
      </c>
      <c r="AT18" s="136">
        <f t="shared" si="34"/>
        <v>43.281507494496765</v>
      </c>
      <c r="AU18" s="136">
        <f t="shared" si="35"/>
        <v>126.76515480435086</v>
      </c>
      <c r="AV18" s="136">
        <f t="shared" si="36"/>
        <v>13.873936269957525</v>
      </c>
      <c r="AW18" s="136">
        <f t="shared" si="37"/>
        <v>18.663095980158335</v>
      </c>
      <c r="AX18" s="137">
        <f t="shared" si="38"/>
        <v>70.325931707981482</v>
      </c>
      <c r="AY18" s="137">
        <f t="shared" si="39"/>
        <v>0.68816773125540531</v>
      </c>
      <c r="AZ18" s="137">
        <f t="shared" si="40"/>
        <v>1.2180817268428481</v>
      </c>
      <c r="BA18" s="136">
        <f t="shared" si="41"/>
        <v>2.8190442060640368</v>
      </c>
      <c r="BB18" s="137">
        <f t="shared" si="42"/>
        <v>1.417269174780126</v>
      </c>
      <c r="BC18" s="137">
        <f t="shared" si="43"/>
        <v>1.469210378535543E-36</v>
      </c>
      <c r="BD18" s="137">
        <f t="shared" si="44"/>
        <v>1.9662660192817436</v>
      </c>
      <c r="BE18" s="149">
        <f t="shared" si="45"/>
        <v>-1.0084018289098917E-37</v>
      </c>
      <c r="BF18" s="159">
        <f t="shared" si="46"/>
        <v>51.33982785820907</v>
      </c>
      <c r="BG18" s="160">
        <f t="shared" si="47"/>
        <v>72.392864765077704</v>
      </c>
    </row>
    <row r="19" spans="1:59" x14ac:dyDescent="0.25">
      <c r="A19" s="9">
        <v>18</v>
      </c>
      <c r="B19" s="5">
        <v>3</v>
      </c>
      <c r="C19" s="5" t="s">
        <v>6</v>
      </c>
      <c r="D19" s="5">
        <v>31</v>
      </c>
      <c r="E19" s="5" t="s">
        <v>10</v>
      </c>
      <c r="F19" s="5" t="s">
        <v>64</v>
      </c>
      <c r="G19" s="13" t="s">
        <v>65</v>
      </c>
      <c r="H19" s="5">
        <v>4</v>
      </c>
      <c r="I19" s="85">
        <v>1</v>
      </c>
      <c r="J19" s="61">
        <v>5</v>
      </c>
      <c r="K19" s="47">
        <v>172</v>
      </c>
      <c r="L19" s="44">
        <v>130</v>
      </c>
      <c r="M19" s="44">
        <v>185</v>
      </c>
      <c r="N19" s="44">
        <f>COLOR!R22</f>
        <v>60.123187413924427</v>
      </c>
      <c r="O19" s="44">
        <f>COLOR!S22</f>
        <v>26.023018190838521</v>
      </c>
      <c r="P19" s="51">
        <f>COLOR!T22</f>
        <v>-22.62458675856309</v>
      </c>
      <c r="Q19" s="47">
        <v>94</v>
      </c>
      <c r="R19" s="44">
        <v>104</v>
      </c>
      <c r="S19" s="44">
        <v>70</v>
      </c>
      <c r="T19" s="44">
        <f>COLOR!R248</f>
        <v>42.371991978882754</v>
      </c>
      <c r="U19" s="44">
        <f>COLOR!S248</f>
        <v>-10.256860301295218</v>
      </c>
      <c r="V19" s="51">
        <f>COLOR!T248</f>
        <v>17.921443756724674</v>
      </c>
      <c r="W19" s="63">
        <f>COLOR!BE248</f>
        <v>57.230368802967533</v>
      </c>
      <c r="X19" s="119">
        <v>1.9</v>
      </c>
      <c r="Y19" s="133">
        <v>1</v>
      </c>
      <c r="Z19" s="134">
        <v>1</v>
      </c>
      <c r="AA19" s="140">
        <v>1</v>
      </c>
      <c r="AB19" s="148">
        <f t="shared" si="16"/>
        <v>42.371991978882754</v>
      </c>
      <c r="AC19" s="135">
        <f t="shared" si="17"/>
        <v>-10.256860301295218</v>
      </c>
      <c r="AD19" s="135">
        <f t="shared" si="18"/>
        <v>17.921443756724674</v>
      </c>
      <c r="AE19" s="136">
        <f t="shared" si="19"/>
        <v>20.649003113122234</v>
      </c>
      <c r="AF19" s="136">
        <f t="shared" si="20"/>
        <v>-11.204387258619102</v>
      </c>
      <c r="AG19" s="136">
        <f t="shared" si="21"/>
        <v>17.921443756724674</v>
      </c>
      <c r="AH19" s="136">
        <f t="shared" si="22"/>
        <v>21.135667488076923</v>
      </c>
      <c r="AI19" s="136">
        <f t="shared" si="23"/>
        <v>122.0133943292293</v>
      </c>
      <c r="AJ19" s="136">
        <f t="shared" si="24"/>
        <v>60.123187413924427</v>
      </c>
      <c r="AK19" s="136">
        <f t="shared" si="25"/>
        <v>26.023018190838521</v>
      </c>
      <c r="AL19" s="136">
        <f t="shared" si="26"/>
        <v>-22.62458675856309</v>
      </c>
      <c r="AM19" s="136">
        <f t="shared" si="27"/>
        <v>34.482885635579585</v>
      </c>
      <c r="AN19" s="136">
        <f t="shared" si="28"/>
        <v>9.2379824769986518E-2</v>
      </c>
      <c r="AO19" s="136">
        <f t="shared" si="29"/>
        <v>28.427020051294356</v>
      </c>
      <c r="AP19" s="136">
        <f t="shared" si="30"/>
        <v>-22.62458675856309</v>
      </c>
      <c r="AQ19" s="136">
        <f t="shared" si="31"/>
        <v>36.331355534750415</v>
      </c>
      <c r="AR19" s="136">
        <f t="shared" si="32"/>
        <v>321.48430837879823</v>
      </c>
      <c r="AS19" s="136">
        <f t="shared" si="33"/>
        <v>28.733511511413667</v>
      </c>
      <c r="AT19" s="136">
        <f t="shared" si="34"/>
        <v>41.748851354013766</v>
      </c>
      <c r="AU19" s="136">
        <f t="shared" si="35"/>
        <v>160.52908595043107</v>
      </c>
      <c r="AV19" s="136">
        <f t="shared" si="36"/>
        <v>17.751195435041673</v>
      </c>
      <c r="AW19" s="136">
        <f t="shared" si="37"/>
        <v>15.195688046673492</v>
      </c>
      <c r="AX19" s="137">
        <f t="shared" si="38"/>
        <v>54.623439114532985</v>
      </c>
      <c r="AY19" s="137">
        <f t="shared" si="39"/>
        <v>0.69813253448958201</v>
      </c>
      <c r="AZ19" s="137">
        <f t="shared" si="40"/>
        <v>1.0050285861454351</v>
      </c>
      <c r="BA19" s="136">
        <f t="shared" si="41"/>
        <v>2.293008018013615</v>
      </c>
      <c r="BB19" s="137">
        <f t="shared" si="42"/>
        <v>1.300896988243732</v>
      </c>
      <c r="BC19" s="137">
        <f t="shared" si="43"/>
        <v>4.6977725505674742E-37</v>
      </c>
      <c r="BD19" s="137">
        <f t="shared" si="44"/>
        <v>1.7040883792529182</v>
      </c>
      <c r="BE19" s="149">
        <f t="shared" si="45"/>
        <v>-2.7944186045911113E-38</v>
      </c>
      <c r="BF19" s="159">
        <f t="shared" si="46"/>
        <v>46.032133360589761</v>
      </c>
      <c r="BG19" s="160">
        <f t="shared" si="47"/>
        <v>54.407813537677058</v>
      </c>
    </row>
    <row r="20" spans="1:59" ht="15" thickBot="1" x14ac:dyDescent="0.3">
      <c r="A20" s="16">
        <v>19</v>
      </c>
      <c r="B20" s="18">
        <v>3</v>
      </c>
      <c r="C20" s="18" t="s">
        <v>6</v>
      </c>
      <c r="D20" s="18">
        <v>31</v>
      </c>
      <c r="E20" s="18" t="s">
        <v>10</v>
      </c>
      <c r="F20" s="18" t="s">
        <v>64</v>
      </c>
      <c r="G20" s="17" t="s">
        <v>65</v>
      </c>
      <c r="H20" s="18">
        <v>4</v>
      </c>
      <c r="I20" s="86">
        <v>1</v>
      </c>
      <c r="J20" s="79">
        <v>5</v>
      </c>
      <c r="K20" s="48">
        <v>170</v>
      </c>
      <c r="L20" s="49">
        <v>124</v>
      </c>
      <c r="M20" s="49">
        <v>133</v>
      </c>
      <c r="N20" s="49">
        <f>COLOR!R23</f>
        <v>56.758805759342835</v>
      </c>
      <c r="O20" s="49">
        <f>COLOR!S23</f>
        <v>19.229326657183798</v>
      </c>
      <c r="P20" s="52">
        <f>COLOR!T23</f>
        <v>2.1791074717791403</v>
      </c>
      <c r="Q20" s="48">
        <v>121</v>
      </c>
      <c r="R20" s="49">
        <v>124</v>
      </c>
      <c r="S20" s="49">
        <v>113</v>
      </c>
      <c r="T20" s="49">
        <f>COLOR!R249</f>
        <v>51.489654911263784</v>
      </c>
      <c r="U20" s="49">
        <f>COLOR!S249</f>
        <v>-3.2763627000155782</v>
      </c>
      <c r="V20" s="52">
        <f>COLOR!T249</f>
        <v>5.6135104675918868</v>
      </c>
      <c r="W20" s="64">
        <f>COLOR!BE249</f>
        <v>23.368036460948467</v>
      </c>
      <c r="X20" s="120">
        <v>1.2</v>
      </c>
      <c r="Y20" s="133">
        <v>1</v>
      </c>
      <c r="Z20" s="134">
        <v>1</v>
      </c>
      <c r="AA20" s="140">
        <v>1</v>
      </c>
      <c r="AB20" s="148">
        <f t="shared" si="16"/>
        <v>51.489654911263784</v>
      </c>
      <c r="AC20" s="135">
        <f t="shared" si="17"/>
        <v>-3.2763627000155782</v>
      </c>
      <c r="AD20" s="135">
        <f t="shared" si="18"/>
        <v>5.6135104675918868</v>
      </c>
      <c r="AE20" s="136">
        <f t="shared" si="19"/>
        <v>6.4996963245844839</v>
      </c>
      <c r="AF20" s="136">
        <f t="shared" si="20"/>
        <v>-4.7525243507430144</v>
      </c>
      <c r="AG20" s="136">
        <f t="shared" si="21"/>
        <v>5.6135104675918868</v>
      </c>
      <c r="AH20" s="136">
        <f t="shared" si="22"/>
        <v>7.3551334096785084</v>
      </c>
      <c r="AI20" s="136">
        <f t="shared" si="23"/>
        <v>130.25200336711958</v>
      </c>
      <c r="AJ20" s="136">
        <f t="shared" si="24"/>
        <v>56.758805759342835</v>
      </c>
      <c r="AK20" s="136">
        <f t="shared" si="25"/>
        <v>19.229326657183798</v>
      </c>
      <c r="AL20" s="136">
        <f t="shared" si="26"/>
        <v>2.1791074717791403</v>
      </c>
      <c r="AM20" s="136">
        <f t="shared" si="27"/>
        <v>19.35240328905542</v>
      </c>
      <c r="AN20" s="136">
        <f t="shared" si="28"/>
        <v>0.45054891228019961</v>
      </c>
      <c r="AO20" s="136">
        <f t="shared" si="29"/>
        <v>27.893078866458602</v>
      </c>
      <c r="AP20" s="136">
        <f t="shared" si="30"/>
        <v>2.1791074717791403</v>
      </c>
      <c r="AQ20" s="136">
        <f t="shared" si="31"/>
        <v>27.97806923331278</v>
      </c>
      <c r="AR20" s="136">
        <f t="shared" si="32"/>
        <v>4.4670787941889607</v>
      </c>
      <c r="AS20" s="136">
        <f t="shared" si="33"/>
        <v>17.666601321495644</v>
      </c>
      <c r="AT20" s="136">
        <f t="shared" si="34"/>
        <v>67.359541080654267</v>
      </c>
      <c r="AU20" s="136">
        <f t="shared" si="35"/>
        <v>125.78492457293062</v>
      </c>
      <c r="AV20" s="136">
        <f t="shared" si="36"/>
        <v>5.2691508480790503</v>
      </c>
      <c r="AW20" s="136">
        <f t="shared" si="37"/>
        <v>20.622935823634272</v>
      </c>
      <c r="AX20" s="137">
        <f t="shared" si="38"/>
        <v>25.538697135266599</v>
      </c>
      <c r="AY20" s="137">
        <f t="shared" si="39"/>
        <v>0.59275136887845736</v>
      </c>
      <c r="AZ20" s="137">
        <f t="shared" si="40"/>
        <v>1.041939359143577</v>
      </c>
      <c r="BA20" s="136">
        <f t="shared" si="41"/>
        <v>1.7949970594673039</v>
      </c>
      <c r="BB20" s="137">
        <f t="shared" si="42"/>
        <v>1.1570785317511976</v>
      </c>
      <c r="BC20" s="137">
        <f t="shared" si="43"/>
        <v>3.296524692657146E-29</v>
      </c>
      <c r="BD20" s="137">
        <f t="shared" si="44"/>
        <v>0.56880147076924625</v>
      </c>
      <c r="BE20" s="149">
        <f t="shared" si="45"/>
        <v>-6.545222386519372E-31</v>
      </c>
      <c r="BF20" s="159">
        <f t="shared" si="46"/>
        <v>25.391611568989855</v>
      </c>
      <c r="BG20" s="160">
        <f t="shared" si="47"/>
        <v>22.766228879206253</v>
      </c>
    </row>
    <row r="21" spans="1:59" x14ac:dyDescent="0.25">
      <c r="A21" s="7">
        <v>20</v>
      </c>
      <c r="B21" s="8">
        <v>4</v>
      </c>
      <c r="C21" s="8" t="s">
        <v>3</v>
      </c>
      <c r="D21" s="8">
        <v>81</v>
      </c>
      <c r="E21" s="8" t="s">
        <v>7</v>
      </c>
      <c r="F21" s="8" t="s">
        <v>11</v>
      </c>
      <c r="G21" s="14" t="s">
        <v>63</v>
      </c>
      <c r="H21" s="8">
        <v>4</v>
      </c>
      <c r="I21" s="91">
        <v>0</v>
      </c>
      <c r="J21" s="114">
        <v>7</v>
      </c>
      <c r="K21" s="45">
        <v>246</v>
      </c>
      <c r="L21" s="46">
        <v>189</v>
      </c>
      <c r="M21" s="46">
        <v>178</v>
      </c>
      <c r="N21" s="46">
        <f>COLOR!R24</f>
        <v>81.411311687747059</v>
      </c>
      <c r="O21" s="46">
        <f>COLOR!S24</f>
        <v>18.937338785744885</v>
      </c>
      <c r="P21" s="50">
        <f>COLOR!T24</f>
        <v>13.470821888711049</v>
      </c>
      <c r="Q21" s="45">
        <v>159</v>
      </c>
      <c r="R21" s="46">
        <v>163</v>
      </c>
      <c r="S21" s="46">
        <v>89</v>
      </c>
      <c r="T21" s="46">
        <f>COLOR!R250</f>
        <v>65.206339737384056</v>
      </c>
      <c r="U21" s="46">
        <f>COLOR!S250</f>
        <v>-12.580539599204299</v>
      </c>
      <c r="V21" s="50">
        <f>COLOR!T250</f>
        <v>37.764498893082866</v>
      </c>
      <c r="W21" s="75">
        <f>COLOR!BE250</f>
        <v>42.966970060655228</v>
      </c>
      <c r="X21" s="121">
        <v>1.6</v>
      </c>
      <c r="Y21" s="133">
        <v>1</v>
      </c>
      <c r="Z21" s="134">
        <v>1</v>
      </c>
      <c r="AA21" s="140">
        <v>1</v>
      </c>
      <c r="AB21" s="148">
        <f t="shared" si="16"/>
        <v>65.206339737384056</v>
      </c>
      <c r="AC21" s="135">
        <f t="shared" si="17"/>
        <v>-12.580539599204299</v>
      </c>
      <c r="AD21" s="135">
        <f t="shared" si="18"/>
        <v>37.764498893082866</v>
      </c>
      <c r="AE21" s="136">
        <f t="shared" si="19"/>
        <v>39.804865949438955</v>
      </c>
      <c r="AF21" s="136">
        <f t="shared" si="20"/>
        <v>-13.122272654861073</v>
      </c>
      <c r="AG21" s="136">
        <f t="shared" si="21"/>
        <v>37.764498893082866</v>
      </c>
      <c r="AH21" s="136">
        <f t="shared" si="22"/>
        <v>39.979387392432265</v>
      </c>
      <c r="AI21" s="136">
        <f t="shared" si="23"/>
        <v>109.16113357663403</v>
      </c>
      <c r="AJ21" s="136">
        <f t="shared" si="24"/>
        <v>81.411311687747059</v>
      </c>
      <c r="AK21" s="136">
        <f t="shared" si="25"/>
        <v>18.937338785744885</v>
      </c>
      <c r="AL21" s="136">
        <f t="shared" si="26"/>
        <v>13.470821888711049</v>
      </c>
      <c r="AM21" s="136">
        <f t="shared" si="27"/>
        <v>23.239747043448091</v>
      </c>
      <c r="AN21" s="136">
        <f t="shared" si="28"/>
        <v>4.3061193948392973E-2</v>
      </c>
      <c r="AO21" s="136">
        <f t="shared" si="29"/>
        <v>19.752803204064268</v>
      </c>
      <c r="AP21" s="136">
        <f t="shared" si="30"/>
        <v>13.470821888711049</v>
      </c>
      <c r="AQ21" s="136">
        <f t="shared" si="31"/>
        <v>23.908916261007487</v>
      </c>
      <c r="AR21" s="136">
        <f t="shared" si="32"/>
        <v>34.292819951893975</v>
      </c>
      <c r="AS21" s="136">
        <f t="shared" si="33"/>
        <v>31.944151826719875</v>
      </c>
      <c r="AT21" s="136">
        <f t="shared" si="34"/>
        <v>71.726976764264009</v>
      </c>
      <c r="AU21" s="136">
        <f t="shared" si="35"/>
        <v>74.868313624740054</v>
      </c>
      <c r="AV21" s="136">
        <f t="shared" si="36"/>
        <v>16.204971950363003</v>
      </c>
      <c r="AW21" s="136">
        <f t="shared" si="37"/>
        <v>16.070471131424778</v>
      </c>
      <c r="AX21" s="137">
        <f t="shared" si="38"/>
        <v>37.585812652341069</v>
      </c>
      <c r="AY21" s="137">
        <f t="shared" si="39"/>
        <v>0.58356208484062011</v>
      </c>
      <c r="AZ21" s="137">
        <f t="shared" si="40"/>
        <v>1.3433694475418578</v>
      </c>
      <c r="BA21" s="136">
        <f t="shared" si="41"/>
        <v>2.4374868322023944</v>
      </c>
      <c r="BB21" s="137">
        <f t="shared" si="42"/>
        <v>1.2796209375769894</v>
      </c>
      <c r="BC21" s="137">
        <f t="shared" si="43"/>
        <v>5.8223550336967777E-28</v>
      </c>
      <c r="BD21" s="137">
        <f t="shared" si="44"/>
        <v>1.8412888584877616</v>
      </c>
      <c r="BE21" s="149">
        <f t="shared" si="45"/>
        <v>-3.7422084295958214E-29</v>
      </c>
      <c r="BF21" s="159">
        <f t="shared" si="46"/>
        <v>32.430434412496282</v>
      </c>
      <c r="BG21" s="160">
        <f t="shared" si="47"/>
        <v>39.793961857060566</v>
      </c>
    </row>
    <row r="22" spans="1:59" x14ac:dyDescent="0.25">
      <c r="A22" s="9">
        <v>21</v>
      </c>
      <c r="B22" s="5">
        <v>4</v>
      </c>
      <c r="C22" s="5" t="s">
        <v>3</v>
      </c>
      <c r="D22" s="5">
        <v>81</v>
      </c>
      <c r="E22" s="5" t="s">
        <v>7</v>
      </c>
      <c r="F22" s="5" t="s">
        <v>11</v>
      </c>
      <c r="G22" s="13" t="s">
        <v>63</v>
      </c>
      <c r="H22" s="5">
        <v>4</v>
      </c>
      <c r="I22" s="85">
        <v>0</v>
      </c>
      <c r="J22" s="93">
        <v>7</v>
      </c>
      <c r="K22" s="47">
        <v>255</v>
      </c>
      <c r="L22" s="44">
        <v>182</v>
      </c>
      <c r="M22" s="44">
        <v>205</v>
      </c>
      <c r="N22" s="44">
        <f>COLOR!R25</f>
        <v>81.367932031563313</v>
      </c>
      <c r="O22" s="44">
        <f>COLOR!S25</f>
        <v>29.673048048366844</v>
      </c>
      <c r="P22" s="51">
        <f>COLOR!T25</f>
        <v>-0.99217881734938729</v>
      </c>
      <c r="Q22" s="47">
        <v>185</v>
      </c>
      <c r="R22" s="44">
        <v>168</v>
      </c>
      <c r="S22" s="44">
        <v>106</v>
      </c>
      <c r="T22" s="44">
        <f>COLOR!R251</f>
        <v>69.026337152210857</v>
      </c>
      <c r="U22" s="44">
        <f>COLOR!S251</f>
        <v>-2.6317312054150444</v>
      </c>
      <c r="V22" s="51">
        <f>COLOR!T251</f>
        <v>34.206191055881696</v>
      </c>
      <c r="W22" s="63">
        <f>COLOR!BE251</f>
        <v>49.344087472912264</v>
      </c>
      <c r="X22" s="119">
        <v>1.4</v>
      </c>
      <c r="Y22" s="133">
        <v>1</v>
      </c>
      <c r="Z22" s="134">
        <v>1</v>
      </c>
      <c r="AA22" s="140">
        <v>1</v>
      </c>
      <c r="AB22" s="148">
        <f t="shared" si="16"/>
        <v>69.026337152210857</v>
      </c>
      <c r="AC22" s="135">
        <f t="shared" si="17"/>
        <v>-2.6317312054150444</v>
      </c>
      <c r="AD22" s="135">
        <f t="shared" si="18"/>
        <v>34.206191055881696</v>
      </c>
      <c r="AE22" s="136">
        <f t="shared" si="19"/>
        <v>34.307280797070412</v>
      </c>
      <c r="AF22" s="136">
        <f t="shared" si="20"/>
        <v>-2.7350598322578401</v>
      </c>
      <c r="AG22" s="136">
        <f t="shared" si="21"/>
        <v>34.206191055881696</v>
      </c>
      <c r="AH22" s="136">
        <f t="shared" si="22"/>
        <v>34.315361849141432</v>
      </c>
      <c r="AI22" s="136">
        <f t="shared" si="23"/>
        <v>94.571532142591764</v>
      </c>
      <c r="AJ22" s="136">
        <f t="shared" si="24"/>
        <v>81.367932031563313</v>
      </c>
      <c r="AK22" s="136">
        <f t="shared" si="25"/>
        <v>29.673048048366844</v>
      </c>
      <c r="AL22" s="136">
        <f t="shared" si="26"/>
        <v>-0.99217881734938729</v>
      </c>
      <c r="AM22" s="136">
        <f t="shared" si="27"/>
        <v>29.689631174642169</v>
      </c>
      <c r="AN22" s="136">
        <f t="shared" si="28"/>
        <v>3.9262606542106893E-2</v>
      </c>
      <c r="AO22" s="136">
        <f t="shared" si="29"/>
        <v>30.838089258794906</v>
      </c>
      <c r="AP22" s="136">
        <f t="shared" si="30"/>
        <v>-0.99217881734938729</v>
      </c>
      <c r="AQ22" s="136">
        <f t="shared" si="31"/>
        <v>30.854046216647156</v>
      </c>
      <c r="AR22" s="136">
        <f t="shared" si="32"/>
        <v>358.15721217056159</v>
      </c>
      <c r="AS22" s="136">
        <f t="shared" si="33"/>
        <v>32.584704032894294</v>
      </c>
      <c r="AT22" s="136">
        <f t="shared" si="34"/>
        <v>46.364372156576678</v>
      </c>
      <c r="AU22" s="136">
        <f t="shared" si="35"/>
        <v>96.414319972030171</v>
      </c>
      <c r="AV22" s="136">
        <f t="shared" si="36"/>
        <v>12.341594879352456</v>
      </c>
      <c r="AW22" s="136">
        <f t="shared" si="37"/>
        <v>3.4613156324942764</v>
      </c>
      <c r="AX22" s="137">
        <f t="shared" si="38"/>
        <v>48.519077440890072</v>
      </c>
      <c r="AY22" s="137">
        <f t="shared" si="39"/>
        <v>0.67036912925974146</v>
      </c>
      <c r="AZ22" s="137">
        <f t="shared" si="40"/>
        <v>1.3721410144093173</v>
      </c>
      <c r="BA22" s="136">
        <f t="shared" si="41"/>
        <v>2.466311681480243</v>
      </c>
      <c r="BB22" s="137">
        <f t="shared" si="42"/>
        <v>1.327656695045766</v>
      </c>
      <c r="BC22" s="137">
        <f t="shared" si="43"/>
        <v>1.423153416742343E-35</v>
      </c>
      <c r="BD22" s="137">
        <f t="shared" si="44"/>
        <v>1.8597700835846436</v>
      </c>
      <c r="BE22" s="149">
        <f t="shared" si="45"/>
        <v>-9.2388590269702137E-37</v>
      </c>
      <c r="BF22" s="159">
        <f t="shared" si="46"/>
        <v>37.661631787928997</v>
      </c>
      <c r="BG22" s="160">
        <f t="shared" si="47"/>
        <v>47.775767962099344</v>
      </c>
    </row>
    <row r="23" spans="1:59" x14ac:dyDescent="0.25">
      <c r="A23" s="9">
        <v>22</v>
      </c>
      <c r="B23" s="5">
        <v>4</v>
      </c>
      <c r="C23" s="5" t="s">
        <v>3</v>
      </c>
      <c r="D23" s="5">
        <v>81</v>
      </c>
      <c r="E23" s="5" t="s">
        <v>7</v>
      </c>
      <c r="F23" s="5" t="s">
        <v>11</v>
      </c>
      <c r="G23" s="13" t="s">
        <v>63</v>
      </c>
      <c r="H23" s="5">
        <v>4</v>
      </c>
      <c r="I23" s="85">
        <v>0</v>
      </c>
      <c r="J23" s="93">
        <v>7</v>
      </c>
      <c r="K23" s="47">
        <v>153</v>
      </c>
      <c r="L23" s="44">
        <v>201</v>
      </c>
      <c r="M23" s="44">
        <v>217</v>
      </c>
      <c r="N23" s="44">
        <f>COLOR!R26</f>
        <v>78.212041432226556</v>
      </c>
      <c r="O23" s="44">
        <f>COLOR!S26</f>
        <v>-11.925506527631969</v>
      </c>
      <c r="P23" s="51">
        <f>COLOR!T26</f>
        <v>-13.03575817535565</v>
      </c>
      <c r="Q23" s="47">
        <v>131</v>
      </c>
      <c r="R23" s="44">
        <v>138</v>
      </c>
      <c r="S23" s="44">
        <v>75</v>
      </c>
      <c r="T23" s="44">
        <f>COLOR!R252</f>
        <v>55.616165590686833</v>
      </c>
      <c r="U23" s="44">
        <f>COLOR!S252</f>
        <v>-12.600042750446905</v>
      </c>
      <c r="V23" s="51">
        <f>COLOR!T252</f>
        <v>32.725994431737128</v>
      </c>
      <c r="W23" s="63">
        <f>COLOR!BE252</f>
        <v>51.040832730618042</v>
      </c>
      <c r="X23" s="119">
        <v>2.6</v>
      </c>
      <c r="Y23" s="133">
        <v>1</v>
      </c>
      <c r="Z23" s="134">
        <v>1</v>
      </c>
      <c r="AA23" s="140">
        <v>1</v>
      </c>
      <c r="AB23" s="148">
        <f t="shared" si="16"/>
        <v>55.616165590686833</v>
      </c>
      <c r="AC23" s="135">
        <f t="shared" si="17"/>
        <v>-12.600042750446905</v>
      </c>
      <c r="AD23" s="135">
        <f t="shared" si="18"/>
        <v>32.725994431737128</v>
      </c>
      <c r="AE23" s="136">
        <f t="shared" si="19"/>
        <v>35.067816995917767</v>
      </c>
      <c r="AF23" s="136">
        <f t="shared" si="20"/>
        <v>-14.052110204268876</v>
      </c>
      <c r="AG23" s="136">
        <f t="shared" si="21"/>
        <v>32.725994431737128</v>
      </c>
      <c r="AH23" s="136">
        <f t="shared" si="22"/>
        <v>35.61534097462787</v>
      </c>
      <c r="AI23" s="136">
        <f t="shared" si="23"/>
        <v>113.23804722170902</v>
      </c>
      <c r="AJ23" s="136">
        <f t="shared" si="24"/>
        <v>78.212041432226556</v>
      </c>
      <c r="AK23" s="136">
        <f t="shared" si="25"/>
        <v>-11.925506527631969</v>
      </c>
      <c r="AL23" s="136">
        <f t="shared" si="26"/>
        <v>-13.03575817535565</v>
      </c>
      <c r="AM23" s="136">
        <f t="shared" si="27"/>
        <v>17.667730390373983</v>
      </c>
      <c r="AN23" s="136">
        <f t="shared" si="28"/>
        <v>0.11524305770871046</v>
      </c>
      <c r="AO23" s="136">
        <f t="shared" si="29"/>
        <v>-13.299838364601463</v>
      </c>
      <c r="AP23" s="136">
        <f t="shared" si="30"/>
        <v>-13.03575817535565</v>
      </c>
      <c r="AQ23" s="136">
        <f t="shared" si="31"/>
        <v>18.623015108485429</v>
      </c>
      <c r="AR23" s="136">
        <f t="shared" si="32"/>
        <v>224.42548583736556</v>
      </c>
      <c r="AS23" s="136">
        <f t="shared" si="33"/>
        <v>27.119178041556651</v>
      </c>
      <c r="AT23" s="136">
        <f t="shared" si="34"/>
        <v>168.83176652953728</v>
      </c>
      <c r="AU23" s="136">
        <f t="shared" si="35"/>
        <v>111.18743861565653</v>
      </c>
      <c r="AV23" s="136">
        <f t="shared" si="36"/>
        <v>22.595875841539723</v>
      </c>
      <c r="AW23" s="136">
        <f t="shared" si="37"/>
        <v>16.992325866142441</v>
      </c>
      <c r="AX23" s="137">
        <f t="shared" si="38"/>
        <v>42.496644294018623</v>
      </c>
      <c r="AY23" s="137">
        <f t="shared" si="39"/>
        <v>1.1268501785379292</v>
      </c>
      <c r="AZ23" s="137">
        <f t="shared" si="40"/>
        <v>1.2452826657280847</v>
      </c>
      <c r="BA23" s="136">
        <f t="shared" si="41"/>
        <v>2.2203630118700493</v>
      </c>
      <c r="BB23" s="137">
        <f t="shared" si="42"/>
        <v>1.45838875926895</v>
      </c>
      <c r="BC23" s="137">
        <f t="shared" si="43"/>
        <v>4.4131245593499889E-7</v>
      </c>
      <c r="BD23" s="137">
        <f t="shared" si="44"/>
        <v>1.5983253983203765</v>
      </c>
      <c r="BE23" s="149">
        <f t="shared" si="45"/>
        <v>-2.4621740481076651E-8</v>
      </c>
      <c r="BF23" s="159">
        <f t="shared" si="46"/>
        <v>35.169910226424555</v>
      </c>
      <c r="BG23" s="160">
        <f t="shared" si="47"/>
        <v>45.766723727929786</v>
      </c>
    </row>
    <row r="24" spans="1:59" x14ac:dyDescent="0.25">
      <c r="A24" s="9">
        <v>23</v>
      </c>
      <c r="B24" s="5">
        <v>4</v>
      </c>
      <c r="C24" s="5" t="s">
        <v>3</v>
      </c>
      <c r="D24" s="5">
        <v>81</v>
      </c>
      <c r="E24" s="5" t="s">
        <v>7</v>
      </c>
      <c r="F24" s="5" t="s">
        <v>11</v>
      </c>
      <c r="G24" s="13" t="s">
        <v>63</v>
      </c>
      <c r="H24" s="5">
        <v>4</v>
      </c>
      <c r="I24" s="85">
        <v>0</v>
      </c>
      <c r="J24" s="93">
        <v>7</v>
      </c>
      <c r="K24" s="47">
        <v>221</v>
      </c>
      <c r="L24" s="44">
        <v>191</v>
      </c>
      <c r="M24" s="44">
        <v>177</v>
      </c>
      <c r="N24" s="44">
        <f>COLOR!R27</f>
        <v>79.514292744171627</v>
      </c>
      <c r="O24" s="44">
        <f>COLOR!S27</f>
        <v>8.4596789317491492</v>
      </c>
      <c r="P24" s="51">
        <f>COLOR!T27</f>
        <v>10.989605659513636</v>
      </c>
      <c r="Q24" s="47">
        <v>137</v>
      </c>
      <c r="R24" s="44">
        <v>144</v>
      </c>
      <c r="S24" s="44">
        <v>108</v>
      </c>
      <c r="T24" s="44">
        <f>COLOR!R253</f>
        <v>58.386348379349627</v>
      </c>
      <c r="U24" s="44">
        <f>COLOR!S253</f>
        <v>-8.9777491122145499</v>
      </c>
      <c r="V24" s="51">
        <f>COLOR!T253</f>
        <v>18.322634917704651</v>
      </c>
      <c r="W24" s="63">
        <f>COLOR!BE253</f>
        <v>28.358900683434658</v>
      </c>
      <c r="X24" s="119">
        <v>1.9</v>
      </c>
      <c r="Y24" s="133">
        <v>1</v>
      </c>
      <c r="Z24" s="134">
        <v>1</v>
      </c>
      <c r="AA24" s="140">
        <v>1</v>
      </c>
      <c r="AB24" s="148">
        <f t="shared" si="16"/>
        <v>58.386348379349627</v>
      </c>
      <c r="AC24" s="135">
        <f t="shared" si="17"/>
        <v>-8.9777491122145499</v>
      </c>
      <c r="AD24" s="135">
        <f t="shared" si="18"/>
        <v>18.322634917704651</v>
      </c>
      <c r="AE24" s="136">
        <f t="shared" si="19"/>
        <v>20.403894957810355</v>
      </c>
      <c r="AF24" s="136">
        <f t="shared" si="20"/>
        <v>-12.310143774311781</v>
      </c>
      <c r="AG24" s="136">
        <f t="shared" si="21"/>
        <v>18.322634917704651</v>
      </c>
      <c r="AH24" s="136">
        <f t="shared" si="22"/>
        <v>22.073934630502936</v>
      </c>
      <c r="AI24" s="136">
        <f t="shared" si="23"/>
        <v>123.89535526184754</v>
      </c>
      <c r="AJ24" s="136">
        <f t="shared" si="24"/>
        <v>79.514292744171627</v>
      </c>
      <c r="AK24" s="136">
        <f t="shared" si="25"/>
        <v>8.4596789317491492</v>
      </c>
      <c r="AL24" s="136">
        <f t="shared" si="26"/>
        <v>10.989605659513636</v>
      </c>
      <c r="AM24" s="136">
        <f t="shared" si="27"/>
        <v>13.868583207375387</v>
      </c>
      <c r="AN24" s="136">
        <f t="shared" si="28"/>
        <v>0.37118375891830047</v>
      </c>
      <c r="AO24" s="136">
        <f t="shared" si="29"/>
        <v>11.59977435687775</v>
      </c>
      <c r="AP24" s="136">
        <f t="shared" si="30"/>
        <v>10.989605659513636</v>
      </c>
      <c r="AQ24" s="136">
        <f t="shared" si="31"/>
        <v>15.978929804029205</v>
      </c>
      <c r="AR24" s="136">
        <f t="shared" si="32"/>
        <v>43.452742287513786</v>
      </c>
      <c r="AS24" s="136">
        <f t="shared" si="33"/>
        <v>19.02643221726607</v>
      </c>
      <c r="AT24" s="136">
        <f t="shared" si="34"/>
        <v>83.674048774680671</v>
      </c>
      <c r="AU24" s="136">
        <f t="shared" si="35"/>
        <v>80.442612974333755</v>
      </c>
      <c r="AV24" s="136">
        <f t="shared" si="36"/>
        <v>21.127944364822</v>
      </c>
      <c r="AW24" s="136">
        <f t="shared" si="37"/>
        <v>6.0950048264737315</v>
      </c>
      <c r="AX24" s="137">
        <f t="shared" si="38"/>
        <v>24.255069971181975</v>
      </c>
      <c r="AY24" s="137">
        <f t="shared" si="39"/>
        <v>0.58733942703530595</v>
      </c>
      <c r="AZ24" s="137">
        <f t="shared" si="40"/>
        <v>1.276655365606324</v>
      </c>
      <c r="BA24" s="136">
        <f t="shared" si="41"/>
        <v>1.8561894497769731</v>
      </c>
      <c r="BB24" s="137">
        <f t="shared" si="42"/>
        <v>1.167624606955227</v>
      </c>
      <c r="BC24" s="137">
        <f t="shared" si="43"/>
        <v>1.0988324795169926E-24</v>
      </c>
      <c r="BD24" s="137">
        <f t="shared" si="44"/>
        <v>0.71786321782944573</v>
      </c>
      <c r="BE24" s="149">
        <f t="shared" si="45"/>
        <v>-2.7534712898756107E-26</v>
      </c>
      <c r="BF24" s="159">
        <f t="shared" si="46"/>
        <v>26.761615732669611</v>
      </c>
      <c r="BG24" s="160">
        <f t="shared" si="47"/>
        <v>18.916585709104513</v>
      </c>
    </row>
    <row r="25" spans="1:59" x14ac:dyDescent="0.25">
      <c r="A25" s="9">
        <v>24</v>
      </c>
      <c r="B25" s="5">
        <v>4</v>
      </c>
      <c r="C25" s="5" t="s">
        <v>3</v>
      </c>
      <c r="D25" s="5">
        <v>81</v>
      </c>
      <c r="E25" s="5" t="s">
        <v>7</v>
      </c>
      <c r="F25" s="5" t="s">
        <v>11</v>
      </c>
      <c r="G25" s="13" t="s">
        <v>63</v>
      </c>
      <c r="H25" s="5">
        <v>4</v>
      </c>
      <c r="I25" s="85">
        <v>0</v>
      </c>
      <c r="J25" s="93">
        <v>7</v>
      </c>
      <c r="K25" s="47">
        <v>252</v>
      </c>
      <c r="L25" s="44">
        <v>141</v>
      </c>
      <c r="M25" s="44">
        <v>172</v>
      </c>
      <c r="N25" s="44">
        <f>COLOR!R28</f>
        <v>71.379144297746151</v>
      </c>
      <c r="O25" s="44">
        <f>COLOR!S28</f>
        <v>45.324524341786024</v>
      </c>
      <c r="P25" s="51">
        <f>COLOR!T28</f>
        <v>2.4755304085979146</v>
      </c>
      <c r="Q25" s="47">
        <v>158</v>
      </c>
      <c r="R25" s="44">
        <v>154</v>
      </c>
      <c r="S25" s="44">
        <v>100</v>
      </c>
      <c r="T25" s="44">
        <f>COLOR!R254</f>
        <v>62.778757848957554</v>
      </c>
      <c r="U25" s="44">
        <f>COLOR!S254</f>
        <v>-6.9659798119749983</v>
      </c>
      <c r="V25" s="51">
        <f>COLOR!T254</f>
        <v>28.888362846627324</v>
      </c>
      <c r="W25" s="63">
        <f>COLOR!BE254</f>
        <v>59.210650977019526</v>
      </c>
      <c r="X25" s="119">
        <v>1.3</v>
      </c>
      <c r="Y25" s="133">
        <v>1</v>
      </c>
      <c r="Z25" s="134">
        <v>1</v>
      </c>
      <c r="AA25" s="140">
        <v>1</v>
      </c>
      <c r="AB25" s="148">
        <f t="shared" si="16"/>
        <v>62.778757848957554</v>
      </c>
      <c r="AC25" s="135">
        <f t="shared" si="17"/>
        <v>-6.9659798119749983</v>
      </c>
      <c r="AD25" s="135">
        <f t="shared" si="18"/>
        <v>28.888362846627324</v>
      </c>
      <c r="AE25" s="136">
        <f t="shared" si="19"/>
        <v>29.716365570157482</v>
      </c>
      <c r="AF25" s="136">
        <f t="shared" si="20"/>
        <v>-7.0626967372304312</v>
      </c>
      <c r="AG25" s="136">
        <f t="shared" si="21"/>
        <v>28.888362846627324</v>
      </c>
      <c r="AH25" s="136">
        <f t="shared" si="22"/>
        <v>29.739186154978807</v>
      </c>
      <c r="AI25" s="136">
        <f t="shared" si="23"/>
        <v>103.73832121714332</v>
      </c>
      <c r="AJ25" s="136">
        <f t="shared" si="24"/>
        <v>71.379144297746151</v>
      </c>
      <c r="AK25" s="136">
        <f t="shared" si="25"/>
        <v>45.324524341786024</v>
      </c>
      <c r="AL25" s="136">
        <f t="shared" si="26"/>
        <v>2.4755304085979146</v>
      </c>
      <c r="AM25" s="136">
        <f t="shared" si="27"/>
        <v>45.392078137193138</v>
      </c>
      <c r="AN25" s="136">
        <f t="shared" si="28"/>
        <v>1.3884181101008808E-2</v>
      </c>
      <c r="AO25" s="136">
        <f t="shared" si="29"/>
        <v>45.953818246064465</v>
      </c>
      <c r="AP25" s="136">
        <f t="shared" si="30"/>
        <v>2.4755304085979146</v>
      </c>
      <c r="AQ25" s="136">
        <f t="shared" si="31"/>
        <v>46.020448305033064</v>
      </c>
      <c r="AR25" s="136">
        <f t="shared" si="32"/>
        <v>3.0835409434954935</v>
      </c>
      <c r="AS25" s="136">
        <f t="shared" si="33"/>
        <v>37.879817230005933</v>
      </c>
      <c r="AT25" s="136">
        <f t="shared" si="34"/>
        <v>53.410931080319408</v>
      </c>
      <c r="AU25" s="136">
        <f t="shared" si="35"/>
        <v>100.65478027364783</v>
      </c>
      <c r="AV25" s="136">
        <f t="shared" si="36"/>
        <v>8.6003864487885977</v>
      </c>
      <c r="AW25" s="136">
        <f t="shared" si="37"/>
        <v>16.281262150054257</v>
      </c>
      <c r="AX25" s="137">
        <f t="shared" si="38"/>
        <v>56.950057780256564</v>
      </c>
      <c r="AY25" s="137">
        <f t="shared" si="39"/>
        <v>0.63805033346487083</v>
      </c>
      <c r="AZ25" s="137">
        <f t="shared" si="40"/>
        <v>1.247828824202222</v>
      </c>
      <c r="BA25" s="136">
        <f t="shared" si="41"/>
        <v>2.7045917753502668</v>
      </c>
      <c r="BB25" s="137">
        <f t="shared" si="42"/>
        <v>1.3625384502279045</v>
      </c>
      <c r="BC25" s="137">
        <f t="shared" si="43"/>
        <v>2.2790545979655353E-33</v>
      </c>
      <c r="BD25" s="137">
        <f t="shared" si="44"/>
        <v>1.9475930374837511</v>
      </c>
      <c r="BE25" s="149">
        <f t="shared" si="45"/>
        <v>-1.5493884208450384E-34</v>
      </c>
      <c r="BF25" s="159">
        <f t="shared" si="46"/>
        <v>42.787075040035994</v>
      </c>
      <c r="BG25" s="160">
        <f t="shared" si="47"/>
        <v>58.582715386485084</v>
      </c>
    </row>
    <row r="26" spans="1:59" x14ac:dyDescent="0.25">
      <c r="A26" s="9">
        <v>25</v>
      </c>
      <c r="B26" s="5">
        <v>4</v>
      </c>
      <c r="C26" s="5" t="s">
        <v>3</v>
      </c>
      <c r="D26" s="5">
        <v>81</v>
      </c>
      <c r="E26" s="5" t="s">
        <v>7</v>
      </c>
      <c r="F26" s="5" t="s">
        <v>11</v>
      </c>
      <c r="G26" s="13" t="s">
        <v>63</v>
      </c>
      <c r="H26" s="5">
        <v>4</v>
      </c>
      <c r="I26" s="85">
        <v>0</v>
      </c>
      <c r="J26" s="93">
        <v>7</v>
      </c>
      <c r="K26" s="47">
        <v>255</v>
      </c>
      <c r="L26" s="44">
        <v>176</v>
      </c>
      <c r="M26" s="44">
        <v>253</v>
      </c>
      <c r="N26" s="44">
        <f>COLOR!R29</f>
        <v>81.52041001360827</v>
      </c>
      <c r="O26" s="44">
        <f>COLOR!S29</f>
        <v>40.662480912375067</v>
      </c>
      <c r="P26" s="51">
        <f>COLOR!T29</f>
        <v>-26.562278687836272</v>
      </c>
      <c r="Q26" s="47">
        <v>114</v>
      </c>
      <c r="R26" s="44">
        <v>123</v>
      </c>
      <c r="S26" s="44">
        <v>165</v>
      </c>
      <c r="T26" s="44">
        <f>COLOR!R255</f>
        <v>52.377284148050975</v>
      </c>
      <c r="U26" s="44">
        <f>COLOR!S255</f>
        <v>6.7411496578966279</v>
      </c>
      <c r="V26" s="51">
        <f>COLOR!T255</f>
        <v>-23.493890938919382</v>
      </c>
      <c r="W26" s="63">
        <f>COLOR!BE255</f>
        <v>44.826259075116603</v>
      </c>
      <c r="X26" s="119">
        <v>2.5</v>
      </c>
      <c r="Y26" s="133">
        <v>1</v>
      </c>
      <c r="Z26" s="134">
        <v>1</v>
      </c>
      <c r="AA26" s="140">
        <v>1</v>
      </c>
      <c r="AB26" s="148">
        <f t="shared" si="16"/>
        <v>52.377284148050975</v>
      </c>
      <c r="AC26" s="135">
        <f t="shared" si="17"/>
        <v>6.7411496578966279</v>
      </c>
      <c r="AD26" s="135">
        <f t="shared" si="18"/>
        <v>-23.493890938919382</v>
      </c>
      <c r="AE26" s="136">
        <f t="shared" si="19"/>
        <v>24.441890478438815</v>
      </c>
      <c r="AF26" s="136">
        <f t="shared" si="20"/>
        <v>6.8542425626944699</v>
      </c>
      <c r="AG26" s="136">
        <f t="shared" si="21"/>
        <v>-23.493890938919382</v>
      </c>
      <c r="AH26" s="136">
        <f t="shared" si="22"/>
        <v>24.473323283896093</v>
      </c>
      <c r="AI26" s="136">
        <f t="shared" si="23"/>
        <v>286.26437991315743</v>
      </c>
      <c r="AJ26" s="136">
        <f t="shared" si="24"/>
        <v>81.52041001360827</v>
      </c>
      <c r="AK26" s="136">
        <f t="shared" si="25"/>
        <v>40.662480912375067</v>
      </c>
      <c r="AL26" s="136">
        <f t="shared" si="26"/>
        <v>-26.562278687836272</v>
      </c>
      <c r="AM26" s="136">
        <f t="shared" si="27"/>
        <v>48.569455453397332</v>
      </c>
      <c r="AN26" s="136">
        <f t="shared" si="28"/>
        <v>1.6776501121787746E-2</v>
      </c>
      <c r="AO26" s="136">
        <f t="shared" si="29"/>
        <v>41.344655069016198</v>
      </c>
      <c r="AP26" s="136">
        <f t="shared" si="30"/>
        <v>-26.562278687836272</v>
      </c>
      <c r="AQ26" s="136">
        <f t="shared" si="31"/>
        <v>49.141989701946422</v>
      </c>
      <c r="AR26" s="136">
        <f t="shared" si="32"/>
        <v>327.28088561860187</v>
      </c>
      <c r="AS26" s="136">
        <f t="shared" si="33"/>
        <v>36.807656492921254</v>
      </c>
      <c r="AT26" s="136">
        <f t="shared" si="34"/>
        <v>306.77263276587962</v>
      </c>
      <c r="AU26" s="136">
        <f t="shared" si="35"/>
        <v>41.016505705444445</v>
      </c>
      <c r="AV26" s="136">
        <f t="shared" si="36"/>
        <v>29.143125865557295</v>
      </c>
      <c r="AW26" s="136">
        <f t="shared" si="37"/>
        <v>24.668666418050329</v>
      </c>
      <c r="AX26" s="137">
        <f t="shared" si="38"/>
        <v>24.299392078586955</v>
      </c>
      <c r="AY26" s="137">
        <f t="shared" si="39"/>
        <v>0.6045473571017661</v>
      </c>
      <c r="AZ26" s="137">
        <f t="shared" si="40"/>
        <v>1.2458193995417557</v>
      </c>
      <c r="BA26" s="136">
        <f t="shared" si="41"/>
        <v>2.6563445421814564</v>
      </c>
      <c r="BB26" s="137">
        <f t="shared" si="42"/>
        <v>1.3337795718085781</v>
      </c>
      <c r="BC26" s="137">
        <f t="shared" si="43"/>
        <v>5.9655250475628083</v>
      </c>
      <c r="BD26" s="137">
        <f t="shared" si="44"/>
        <v>1.9364771591959218</v>
      </c>
      <c r="BE26" s="149">
        <f t="shared" si="45"/>
        <v>-0.40033651127289971</v>
      </c>
      <c r="BF26" s="159">
        <f t="shared" si="46"/>
        <v>29.960675630280054</v>
      </c>
      <c r="BG26" s="160">
        <f t="shared" si="47"/>
        <v>34.059825564053597</v>
      </c>
    </row>
    <row r="27" spans="1:59" ht="15" thickBot="1" x14ac:dyDescent="0.3">
      <c r="A27" s="10">
        <v>26</v>
      </c>
      <c r="B27" s="11">
        <v>4</v>
      </c>
      <c r="C27" s="11" t="s">
        <v>3</v>
      </c>
      <c r="D27" s="11">
        <v>81</v>
      </c>
      <c r="E27" s="11" t="s">
        <v>7</v>
      </c>
      <c r="F27" s="11" t="s">
        <v>11</v>
      </c>
      <c r="G27" s="15" t="s">
        <v>63</v>
      </c>
      <c r="H27" s="11">
        <v>4</v>
      </c>
      <c r="I27" s="96">
        <v>0</v>
      </c>
      <c r="J27" s="97">
        <v>7</v>
      </c>
      <c r="K27" s="48">
        <v>215</v>
      </c>
      <c r="L27" s="49">
        <v>163</v>
      </c>
      <c r="M27" s="49">
        <v>146</v>
      </c>
      <c r="N27" s="49">
        <f>COLOR!R30</f>
        <v>71.375923092165976</v>
      </c>
      <c r="O27" s="49">
        <f>COLOR!S30</f>
        <v>16.867352911023648</v>
      </c>
      <c r="P27" s="52">
        <f>COLOR!T30</f>
        <v>16.281739260705642</v>
      </c>
      <c r="Q27" s="48">
        <v>129</v>
      </c>
      <c r="R27" s="49">
        <v>132</v>
      </c>
      <c r="S27" s="49">
        <v>66</v>
      </c>
      <c r="T27" s="49">
        <f>COLOR!R256</f>
        <v>53.583394658719797</v>
      </c>
      <c r="U27" s="49">
        <f>COLOR!S256</f>
        <v>-11.173727481081642</v>
      </c>
      <c r="V27" s="52">
        <f>COLOR!T256</f>
        <v>34.938659495120248</v>
      </c>
      <c r="W27" s="64">
        <f>COLOR!BE256</f>
        <v>38.091428566605529</v>
      </c>
      <c r="X27" s="120">
        <v>1.8</v>
      </c>
      <c r="Y27" s="133">
        <v>1</v>
      </c>
      <c r="Z27" s="134">
        <v>1</v>
      </c>
      <c r="AA27" s="140">
        <v>1</v>
      </c>
      <c r="AB27" s="148">
        <f t="shared" si="16"/>
        <v>53.583394658719797</v>
      </c>
      <c r="AC27" s="135">
        <f t="shared" si="17"/>
        <v>-11.173727481081642</v>
      </c>
      <c r="AD27" s="135">
        <f t="shared" si="18"/>
        <v>34.938659495120248</v>
      </c>
      <c r="AE27" s="136">
        <f t="shared" si="19"/>
        <v>36.681904437166772</v>
      </c>
      <c r="AF27" s="136">
        <f t="shared" si="20"/>
        <v>-11.812837974166865</v>
      </c>
      <c r="AG27" s="136">
        <f t="shared" si="21"/>
        <v>34.938659495120248</v>
      </c>
      <c r="AH27" s="136">
        <f t="shared" si="22"/>
        <v>36.881608808725723</v>
      </c>
      <c r="AI27" s="136">
        <f t="shared" si="23"/>
        <v>108.68050883609284</v>
      </c>
      <c r="AJ27" s="136">
        <f t="shared" si="24"/>
        <v>71.375923092165976</v>
      </c>
      <c r="AK27" s="136">
        <f t="shared" si="25"/>
        <v>16.867352911023648</v>
      </c>
      <c r="AL27" s="136">
        <f t="shared" si="26"/>
        <v>16.281739260705642</v>
      </c>
      <c r="AM27" s="136">
        <f t="shared" si="27"/>
        <v>23.443605259827709</v>
      </c>
      <c r="AN27" s="136">
        <f t="shared" si="28"/>
        <v>5.7197608780714115E-2</v>
      </c>
      <c r="AO27" s="136">
        <f t="shared" si="29"/>
        <v>17.832125163994618</v>
      </c>
      <c r="AP27" s="136">
        <f t="shared" si="30"/>
        <v>16.281739260705642</v>
      </c>
      <c r="AQ27" s="136">
        <f t="shared" si="31"/>
        <v>24.147043736614503</v>
      </c>
      <c r="AR27" s="136">
        <f t="shared" si="32"/>
        <v>42.397847260904989</v>
      </c>
      <c r="AS27" s="136">
        <f t="shared" si="33"/>
        <v>30.514326272670111</v>
      </c>
      <c r="AT27" s="136">
        <f t="shared" si="34"/>
        <v>75.539178048498911</v>
      </c>
      <c r="AU27" s="136">
        <f t="shared" si="35"/>
        <v>66.282661575187859</v>
      </c>
      <c r="AV27" s="136">
        <f t="shared" si="36"/>
        <v>17.792528433446179</v>
      </c>
      <c r="AW27" s="136">
        <f t="shared" si="37"/>
        <v>12.73456507211122</v>
      </c>
      <c r="AX27" s="137">
        <f t="shared" si="38"/>
        <v>32.630282936567184</v>
      </c>
      <c r="AY27" s="137">
        <f t="shared" si="39"/>
        <v>0.57911657931012694</v>
      </c>
      <c r="AZ27" s="137">
        <f t="shared" si="40"/>
        <v>1.1762215621124121</v>
      </c>
      <c r="BA27" s="136">
        <f t="shared" si="41"/>
        <v>2.373144682270155</v>
      </c>
      <c r="BB27" s="137">
        <f t="shared" si="42"/>
        <v>1.2650702837647279</v>
      </c>
      <c r="BC27" s="137">
        <f t="shared" si="43"/>
        <v>6.7910373279224022E-27</v>
      </c>
      <c r="BD27" s="137">
        <f t="shared" si="44"/>
        <v>1.7904501968567013</v>
      </c>
      <c r="BE27" s="149">
        <f t="shared" si="45"/>
        <v>-4.2442966040329751E-28</v>
      </c>
      <c r="BF27" s="159">
        <f t="shared" si="46"/>
        <v>30.379415901662778</v>
      </c>
      <c r="BG27" s="160">
        <f t="shared" si="47"/>
        <v>33.680600680359326</v>
      </c>
    </row>
    <row r="28" spans="1:59" x14ac:dyDescent="0.25">
      <c r="A28" s="60">
        <v>27</v>
      </c>
      <c r="B28" s="6">
        <v>5</v>
      </c>
      <c r="C28" s="6" t="s">
        <v>6</v>
      </c>
      <c r="D28" s="6">
        <v>36</v>
      </c>
      <c r="E28" s="6" t="s">
        <v>6</v>
      </c>
      <c r="F28" s="6" t="s">
        <v>64</v>
      </c>
      <c r="G28" s="12" t="s">
        <v>66</v>
      </c>
      <c r="H28" s="6">
        <v>2</v>
      </c>
      <c r="I28" s="84">
        <v>0</v>
      </c>
      <c r="J28" s="73">
        <v>6</v>
      </c>
      <c r="K28" s="45">
        <v>254</v>
      </c>
      <c r="L28" s="46">
        <v>231</v>
      </c>
      <c r="M28" s="46">
        <v>251</v>
      </c>
      <c r="N28" s="46">
        <f>COLOR!R31</f>
        <v>93.966764037412219</v>
      </c>
      <c r="O28" s="46">
        <f>COLOR!S31</f>
        <v>11.220733007781703</v>
      </c>
      <c r="P28" s="50">
        <f>COLOR!T31</f>
        <v>-6.8082163412425345</v>
      </c>
      <c r="Q28" s="45">
        <v>140</v>
      </c>
      <c r="R28" s="46">
        <v>115</v>
      </c>
      <c r="S28" s="46">
        <v>107</v>
      </c>
      <c r="T28" s="46">
        <f>COLOR!R257</f>
        <v>50.593237836517531</v>
      </c>
      <c r="U28" s="46">
        <f>COLOR!S257</f>
        <v>8.4578200570328832</v>
      </c>
      <c r="V28" s="50">
        <f>COLOR!T257</f>
        <v>8.0922169545048384</v>
      </c>
      <c r="W28" s="75">
        <f>COLOR!BE257</f>
        <v>45.944742631493</v>
      </c>
      <c r="X28" s="121">
        <v>3.8</v>
      </c>
      <c r="Y28" s="133">
        <v>1</v>
      </c>
      <c r="Z28" s="134">
        <v>1</v>
      </c>
      <c r="AA28" s="140">
        <v>1</v>
      </c>
      <c r="AB28" s="148">
        <f t="shared" si="16"/>
        <v>50.593237836517531</v>
      </c>
      <c r="AC28" s="135">
        <f t="shared" si="17"/>
        <v>8.4578200570328832</v>
      </c>
      <c r="AD28" s="135">
        <f t="shared" si="18"/>
        <v>8.0922169545048384</v>
      </c>
      <c r="AE28" s="136">
        <f t="shared" si="19"/>
        <v>11.705498509500707</v>
      </c>
      <c r="AF28" s="136">
        <f t="shared" si="20"/>
        <v>12.323108096041956</v>
      </c>
      <c r="AG28" s="136">
        <f t="shared" si="21"/>
        <v>8.0922169545048384</v>
      </c>
      <c r="AH28" s="136">
        <f t="shared" si="22"/>
        <v>14.742556372132695</v>
      </c>
      <c r="AI28" s="136">
        <f t="shared" si="23"/>
        <v>33.291710135815975</v>
      </c>
      <c r="AJ28" s="136">
        <f t="shared" si="24"/>
        <v>93.966764037412219</v>
      </c>
      <c r="AK28" s="136">
        <f t="shared" si="25"/>
        <v>11.220733007781703</v>
      </c>
      <c r="AL28" s="136">
        <f t="shared" si="26"/>
        <v>-6.8082163412425345</v>
      </c>
      <c r="AM28" s="136">
        <f t="shared" si="27"/>
        <v>13.12465843293012</v>
      </c>
      <c r="AN28" s="136">
        <f t="shared" si="28"/>
        <v>0.45700759923297168</v>
      </c>
      <c r="AO28" s="136">
        <f t="shared" si="29"/>
        <v>16.348693261302181</v>
      </c>
      <c r="AP28" s="136">
        <f t="shared" si="30"/>
        <v>-6.8082163412425345</v>
      </c>
      <c r="AQ28" s="136">
        <f t="shared" si="31"/>
        <v>17.709646554951604</v>
      </c>
      <c r="AR28" s="136">
        <f t="shared" si="32"/>
        <v>337.39130182030317</v>
      </c>
      <c r="AS28" s="136">
        <f t="shared" si="33"/>
        <v>16.22610146354215</v>
      </c>
      <c r="AT28" s="136">
        <f t="shared" si="34"/>
        <v>5.3415059780595584</v>
      </c>
      <c r="AU28" s="136">
        <f t="shared" si="35"/>
        <v>55.900408315512777</v>
      </c>
      <c r="AV28" s="136">
        <f t="shared" si="36"/>
        <v>43.373526200894688</v>
      </c>
      <c r="AW28" s="136">
        <f t="shared" si="37"/>
        <v>2.9670901828189091</v>
      </c>
      <c r="AX28" s="137">
        <f t="shared" si="38"/>
        <v>15.14676943017222</v>
      </c>
      <c r="AY28" s="137">
        <f t="shared" si="39"/>
        <v>1.2285091214916228</v>
      </c>
      <c r="AZ28" s="137">
        <f t="shared" si="40"/>
        <v>1.3276643609260519</v>
      </c>
      <c r="BA28" s="136">
        <f t="shared" si="41"/>
        <v>1.7301745658593968</v>
      </c>
      <c r="BB28" s="137">
        <f t="shared" si="42"/>
        <v>1.2990087048131516</v>
      </c>
      <c r="BC28" s="137">
        <f t="shared" si="43"/>
        <v>8.8935526624971159E-50</v>
      </c>
      <c r="BD28" s="137">
        <f t="shared" si="44"/>
        <v>0.43023060105014665</v>
      </c>
      <c r="BE28" s="149">
        <f t="shared" si="45"/>
        <v>-1.335623161068474E-51</v>
      </c>
      <c r="BF28" s="159">
        <f t="shared" si="46"/>
        <v>34.729941990249998</v>
      </c>
      <c r="BG28" s="160">
        <f t="shared" si="47"/>
        <v>15.154425108674776</v>
      </c>
    </row>
    <row r="29" spans="1:59" x14ac:dyDescent="0.25">
      <c r="A29" s="9">
        <v>28</v>
      </c>
      <c r="B29" s="5">
        <v>5</v>
      </c>
      <c r="C29" s="5" t="s">
        <v>6</v>
      </c>
      <c r="D29" s="5">
        <v>36</v>
      </c>
      <c r="E29" s="5" t="s">
        <v>6</v>
      </c>
      <c r="F29" s="5" t="s">
        <v>64</v>
      </c>
      <c r="G29" s="13" t="s">
        <v>66</v>
      </c>
      <c r="H29" s="5">
        <v>2</v>
      </c>
      <c r="I29" s="85">
        <v>0</v>
      </c>
      <c r="J29" s="61">
        <v>6</v>
      </c>
      <c r="K29" s="47">
        <v>235</v>
      </c>
      <c r="L29" s="44">
        <v>124</v>
      </c>
      <c r="M29" s="44">
        <v>180</v>
      </c>
      <c r="N29" s="44">
        <f>COLOR!R32</f>
        <v>66.052248109266898</v>
      </c>
      <c r="O29" s="44">
        <f>COLOR!S32</f>
        <v>49.198375938835028</v>
      </c>
      <c r="P29" s="51">
        <f>COLOR!T32</f>
        <v>-10.110931607511242</v>
      </c>
      <c r="Q29" s="47">
        <v>135</v>
      </c>
      <c r="R29" s="44">
        <v>119</v>
      </c>
      <c r="S29" s="44">
        <v>110</v>
      </c>
      <c r="T29" s="44">
        <f>COLOR!R258</f>
        <v>51.257799108707871</v>
      </c>
      <c r="U29" s="44">
        <f>COLOR!S258</f>
        <v>4.6025307435537126</v>
      </c>
      <c r="V29" s="51">
        <f>COLOR!T258</f>
        <v>7.2065791720695938</v>
      </c>
      <c r="W29" s="63">
        <f>COLOR!BE258</f>
        <v>50.075556008021877</v>
      </c>
      <c r="X29" s="119">
        <v>1.6</v>
      </c>
      <c r="Y29" s="133">
        <v>1</v>
      </c>
      <c r="Z29" s="134">
        <v>1</v>
      </c>
      <c r="AA29" s="140">
        <v>1</v>
      </c>
      <c r="AB29" s="148">
        <f t="shared" si="16"/>
        <v>51.257799108707871</v>
      </c>
      <c r="AC29" s="135">
        <f t="shared" si="17"/>
        <v>4.6025307435537126</v>
      </c>
      <c r="AD29" s="135">
        <f t="shared" si="18"/>
        <v>7.2065791720695938</v>
      </c>
      <c r="AE29" s="136">
        <f t="shared" si="19"/>
        <v>8.5509106303752453</v>
      </c>
      <c r="AF29" s="136">
        <f t="shared" si="20"/>
        <v>4.9025733938875362</v>
      </c>
      <c r="AG29" s="136">
        <f t="shared" si="21"/>
        <v>7.2065791720695938</v>
      </c>
      <c r="AH29" s="136">
        <f t="shared" si="22"/>
        <v>8.7160776296314175</v>
      </c>
      <c r="AI29" s="136">
        <f t="shared" si="23"/>
        <v>55.772884965215745</v>
      </c>
      <c r="AJ29" s="136">
        <f t="shared" si="24"/>
        <v>66.052248109266898</v>
      </c>
      <c r="AK29" s="136">
        <f t="shared" si="25"/>
        <v>49.198375938835028</v>
      </c>
      <c r="AL29" s="136">
        <f t="shared" si="26"/>
        <v>-10.110931607511242</v>
      </c>
      <c r="AM29" s="136">
        <f t="shared" si="27"/>
        <v>50.226597863987472</v>
      </c>
      <c r="AN29" s="136">
        <f t="shared" si="28"/>
        <v>6.5190797639768483E-2</v>
      </c>
      <c r="AO29" s="136">
        <f t="shared" si="29"/>
        <v>52.405657308868882</v>
      </c>
      <c r="AP29" s="136">
        <f t="shared" si="30"/>
        <v>-10.110931607511242</v>
      </c>
      <c r="AQ29" s="136">
        <f t="shared" si="31"/>
        <v>53.372126207847224</v>
      </c>
      <c r="AR29" s="136">
        <f t="shared" si="32"/>
        <v>349.07976810438748</v>
      </c>
      <c r="AS29" s="136">
        <f t="shared" si="33"/>
        <v>31.044101918739322</v>
      </c>
      <c r="AT29" s="136">
        <f t="shared" si="34"/>
        <v>22.426326534801603</v>
      </c>
      <c r="AU29" s="136">
        <f t="shared" si="35"/>
        <v>66.693116860828241</v>
      </c>
      <c r="AV29" s="136">
        <f t="shared" si="36"/>
        <v>14.794449000559027</v>
      </c>
      <c r="AW29" s="136">
        <f t="shared" si="37"/>
        <v>44.656048578215803</v>
      </c>
      <c r="AX29" s="137">
        <f t="shared" si="38"/>
        <v>23.712369902957569</v>
      </c>
      <c r="AY29" s="137">
        <f t="shared" si="39"/>
        <v>0.91502639492056592</v>
      </c>
      <c r="AZ29" s="137">
        <f t="shared" si="40"/>
        <v>1.115338176739636</v>
      </c>
      <c r="BA29" s="136">
        <f t="shared" si="41"/>
        <v>2.3969845863432697</v>
      </c>
      <c r="BB29" s="137">
        <f t="shared" si="42"/>
        <v>1.42609258993376</v>
      </c>
      <c r="BC29" s="137">
        <f t="shared" si="43"/>
        <v>1.4089144807508241E-43</v>
      </c>
      <c r="BD29" s="137">
        <f t="shared" si="44"/>
        <v>1.8109765318771878</v>
      </c>
      <c r="BE29" s="149">
        <f t="shared" si="45"/>
        <v>-8.9064537798254088E-45</v>
      </c>
      <c r="BF29" s="159">
        <f t="shared" si="46"/>
        <v>28.27547651293683</v>
      </c>
      <c r="BG29" s="160">
        <f t="shared" si="47"/>
        <v>47.84020890717759</v>
      </c>
    </row>
    <row r="30" spans="1:59" x14ac:dyDescent="0.25">
      <c r="A30" s="9">
        <v>29</v>
      </c>
      <c r="B30" s="5">
        <v>5</v>
      </c>
      <c r="C30" s="5" t="s">
        <v>6</v>
      </c>
      <c r="D30" s="5">
        <v>36</v>
      </c>
      <c r="E30" s="5" t="s">
        <v>6</v>
      </c>
      <c r="F30" s="5" t="s">
        <v>64</v>
      </c>
      <c r="G30" s="13" t="s">
        <v>66</v>
      </c>
      <c r="H30" s="5">
        <v>2</v>
      </c>
      <c r="I30" s="85">
        <v>0</v>
      </c>
      <c r="J30" s="61">
        <v>6</v>
      </c>
      <c r="K30" s="47">
        <v>255</v>
      </c>
      <c r="L30" s="44">
        <v>83</v>
      </c>
      <c r="M30" s="44">
        <v>255</v>
      </c>
      <c r="N30" s="44">
        <f>COLOR!R33</f>
        <v>65.497971268437411</v>
      </c>
      <c r="O30" s="44">
        <f>COLOR!S33</f>
        <v>83.248996747771969</v>
      </c>
      <c r="P30" s="51">
        <f>COLOR!T33</f>
        <v>-52.586211753529867</v>
      </c>
      <c r="Q30" s="47">
        <v>156</v>
      </c>
      <c r="R30" s="44">
        <v>136</v>
      </c>
      <c r="S30" s="44">
        <v>255</v>
      </c>
      <c r="T30" s="44">
        <f>COLOR!R259</f>
        <v>63.274061650021366</v>
      </c>
      <c r="U30" s="44">
        <f>COLOR!S259</f>
        <v>34.798809417381115</v>
      </c>
      <c r="V30" s="51">
        <f>COLOR!T259</f>
        <v>-56.824399236455434</v>
      </c>
      <c r="W30" s="63">
        <f>COLOR!BE259</f>
        <v>48.686021191726859</v>
      </c>
      <c r="X30" s="119">
        <v>1.1000000000000001</v>
      </c>
      <c r="Y30" s="133">
        <v>1</v>
      </c>
      <c r="Z30" s="134">
        <v>1</v>
      </c>
      <c r="AA30" s="140">
        <v>1</v>
      </c>
      <c r="AB30" s="148">
        <f t="shared" si="16"/>
        <v>63.274061650021366</v>
      </c>
      <c r="AC30" s="135">
        <f t="shared" si="17"/>
        <v>34.798809417381115</v>
      </c>
      <c r="AD30" s="135">
        <f t="shared" si="18"/>
        <v>-56.824399236455434</v>
      </c>
      <c r="AE30" s="136">
        <f t="shared" si="19"/>
        <v>66.633096021806523</v>
      </c>
      <c r="AF30" s="136">
        <f t="shared" si="20"/>
        <v>34.800841733453119</v>
      </c>
      <c r="AG30" s="136">
        <f t="shared" si="21"/>
        <v>-56.824399236455434</v>
      </c>
      <c r="AH30" s="136">
        <f t="shared" si="22"/>
        <v>66.63415741150277</v>
      </c>
      <c r="AI30" s="136">
        <f t="shared" si="23"/>
        <v>301.48446100337605</v>
      </c>
      <c r="AJ30" s="136">
        <f t="shared" si="24"/>
        <v>65.497971268437411</v>
      </c>
      <c r="AK30" s="136">
        <f t="shared" si="25"/>
        <v>83.248996747771969</v>
      </c>
      <c r="AL30" s="136">
        <f t="shared" si="26"/>
        <v>-52.586211753529867</v>
      </c>
      <c r="AM30" s="136">
        <f t="shared" si="27"/>
        <v>98.466771685161021</v>
      </c>
      <c r="AN30" s="136">
        <f t="shared" si="28"/>
        <v>5.8401885180359159E-5</v>
      </c>
      <c r="AO30" s="136">
        <f t="shared" si="29"/>
        <v>83.253858646121415</v>
      </c>
      <c r="AP30" s="136">
        <f t="shared" si="30"/>
        <v>-52.586211753529867</v>
      </c>
      <c r="AQ30" s="136">
        <f t="shared" si="31"/>
        <v>98.470882224419256</v>
      </c>
      <c r="AR30" s="136">
        <f t="shared" si="32"/>
        <v>327.7219808632538</v>
      </c>
      <c r="AS30" s="136">
        <f t="shared" si="33"/>
        <v>82.552519817961013</v>
      </c>
      <c r="AT30" s="136">
        <f t="shared" si="34"/>
        <v>314.6032209333149</v>
      </c>
      <c r="AU30" s="136">
        <f t="shared" si="35"/>
        <v>26.23751985987775</v>
      </c>
      <c r="AV30" s="136">
        <f t="shared" si="36"/>
        <v>2.2239096184160445</v>
      </c>
      <c r="AW30" s="136">
        <f t="shared" si="37"/>
        <v>31.836724812916486</v>
      </c>
      <c r="AX30" s="137">
        <f t="shared" si="38"/>
        <v>36.770640928142249</v>
      </c>
      <c r="AY30" s="137">
        <f t="shared" si="39"/>
        <v>0.83313743158735964</v>
      </c>
      <c r="AZ30" s="137">
        <f t="shared" si="40"/>
        <v>1.2060630503516383</v>
      </c>
      <c r="BA30" s="136">
        <f t="shared" si="41"/>
        <v>4.7148633918082457</v>
      </c>
      <c r="BB30" s="137">
        <f t="shared" si="42"/>
        <v>2.0316639149830094</v>
      </c>
      <c r="BC30" s="137">
        <f t="shared" si="43"/>
        <v>2.4393538981331551</v>
      </c>
      <c r="BD30" s="137">
        <f t="shared" si="44"/>
        <v>1.9997664436699214</v>
      </c>
      <c r="BE30" s="149">
        <f t="shared" si="45"/>
        <v>-0.17007344950557171</v>
      </c>
      <c r="BF30" s="159">
        <f t="shared" si="46"/>
        <v>18.862035383007576</v>
      </c>
      <c r="BG30" s="160">
        <f t="shared" si="47"/>
        <v>48.63520212243796</v>
      </c>
    </row>
    <row r="31" spans="1:59" x14ac:dyDescent="0.25">
      <c r="A31" s="9">
        <v>30</v>
      </c>
      <c r="B31" s="5">
        <v>5</v>
      </c>
      <c r="C31" s="5" t="s">
        <v>6</v>
      </c>
      <c r="D31" s="5">
        <v>36</v>
      </c>
      <c r="E31" s="5" t="s">
        <v>6</v>
      </c>
      <c r="F31" s="5" t="s">
        <v>64</v>
      </c>
      <c r="G31" s="13" t="s">
        <v>66</v>
      </c>
      <c r="H31" s="5">
        <v>2</v>
      </c>
      <c r="I31" s="85">
        <v>0</v>
      </c>
      <c r="J31" s="61">
        <v>6</v>
      </c>
      <c r="K31" s="47">
        <v>255</v>
      </c>
      <c r="L31" s="44">
        <v>89</v>
      </c>
      <c r="M31" s="44">
        <v>244</v>
      </c>
      <c r="N31" s="44">
        <f>COLOR!R34</f>
        <v>65.709580381899187</v>
      </c>
      <c r="O31" s="44">
        <f>COLOR!S34</f>
        <v>79.437286689643955</v>
      </c>
      <c r="P31" s="51">
        <f>COLOR!T34</f>
        <v>-46.191613381082107</v>
      </c>
      <c r="Q31" s="47">
        <v>117</v>
      </c>
      <c r="R31" s="44">
        <v>103</v>
      </c>
      <c r="S31" s="44">
        <v>144</v>
      </c>
      <c r="T31" s="44">
        <f>COLOR!R260</f>
        <v>46.333638546217784</v>
      </c>
      <c r="U31" s="44">
        <f>COLOR!S260</f>
        <v>14.352120194103479</v>
      </c>
      <c r="V31" s="51">
        <f>COLOR!T260</f>
        <v>-20.446652108528561</v>
      </c>
      <c r="W31" s="63">
        <f>COLOR!BE260</f>
        <v>72.624438384728421</v>
      </c>
      <c r="X31" s="119">
        <v>1.9</v>
      </c>
      <c r="Y31" s="133">
        <v>1</v>
      </c>
      <c r="Z31" s="134">
        <v>1</v>
      </c>
      <c r="AA31" s="140">
        <v>1</v>
      </c>
      <c r="AB31" s="148">
        <f t="shared" si="16"/>
        <v>46.333638546217784</v>
      </c>
      <c r="AC31" s="135">
        <f t="shared" si="17"/>
        <v>14.352120194103479</v>
      </c>
      <c r="AD31" s="135">
        <f t="shared" si="18"/>
        <v>-20.446652108528561</v>
      </c>
      <c r="AE31" s="136">
        <f t="shared" si="19"/>
        <v>24.980971488578827</v>
      </c>
      <c r="AF31" s="136">
        <f t="shared" si="20"/>
        <v>14.361513561171918</v>
      </c>
      <c r="AG31" s="136">
        <f t="shared" si="21"/>
        <v>-20.446652108528561</v>
      </c>
      <c r="AH31" s="136">
        <f t="shared" si="22"/>
        <v>24.98636936841606</v>
      </c>
      <c r="AI31" s="136">
        <f t="shared" si="23"/>
        <v>305.08380147254564</v>
      </c>
      <c r="AJ31" s="136">
        <f t="shared" si="24"/>
        <v>65.709580381899187</v>
      </c>
      <c r="AK31" s="136">
        <f t="shared" si="25"/>
        <v>79.437286689643955</v>
      </c>
      <c r="AL31" s="136">
        <f t="shared" si="26"/>
        <v>-46.191613381082107</v>
      </c>
      <c r="AM31" s="136">
        <f t="shared" si="27"/>
        <v>91.890955285925983</v>
      </c>
      <c r="AN31" s="136">
        <f t="shared" si="28"/>
        <v>6.5449333906059115E-4</v>
      </c>
      <c r="AO31" s="136">
        <f t="shared" si="29"/>
        <v>79.489277864655378</v>
      </c>
      <c r="AP31" s="136">
        <f t="shared" si="30"/>
        <v>-46.191613381082107</v>
      </c>
      <c r="AQ31" s="136">
        <f t="shared" si="31"/>
        <v>91.935903988549299</v>
      </c>
      <c r="AR31" s="136">
        <f t="shared" si="32"/>
        <v>329.83891650317327</v>
      </c>
      <c r="AS31" s="136">
        <f t="shared" si="33"/>
        <v>58.461136678482681</v>
      </c>
      <c r="AT31" s="136">
        <f t="shared" si="34"/>
        <v>317.46135898785946</v>
      </c>
      <c r="AU31" s="136">
        <f t="shared" si="35"/>
        <v>24.755115030627621</v>
      </c>
      <c r="AV31" s="136">
        <f t="shared" si="36"/>
        <v>19.375941835681402</v>
      </c>
      <c r="AW31" s="136">
        <f t="shared" si="37"/>
        <v>66.949534620133235</v>
      </c>
      <c r="AX31" s="137">
        <f t="shared" si="38"/>
        <v>20.54722677742566</v>
      </c>
      <c r="AY31" s="137">
        <f t="shared" si="39"/>
        <v>0.92176469327630883</v>
      </c>
      <c r="AZ31" s="137">
        <f t="shared" si="40"/>
        <v>1.0725132571835903</v>
      </c>
      <c r="BA31" s="136">
        <f t="shared" si="41"/>
        <v>3.6307511505317205</v>
      </c>
      <c r="BB31" s="137">
        <f t="shared" si="42"/>
        <v>1.8083111757853894</v>
      </c>
      <c r="BC31" s="137">
        <f t="shared" si="43"/>
        <v>1.6760673233372232</v>
      </c>
      <c r="BD31" s="137">
        <f t="shared" si="44"/>
        <v>1.9973898921086868</v>
      </c>
      <c r="BE31" s="149">
        <f t="shared" si="45"/>
        <v>-0.11679221154008519</v>
      </c>
      <c r="BF31" s="159">
        <f t="shared" si="46"/>
        <v>27.767520736260835</v>
      </c>
      <c r="BG31" s="160">
        <f t="shared" si="47"/>
        <v>69.992013320646137</v>
      </c>
    </row>
    <row r="32" spans="1:59" x14ac:dyDescent="0.25">
      <c r="A32" s="9">
        <v>31</v>
      </c>
      <c r="B32" s="5">
        <v>5</v>
      </c>
      <c r="C32" s="5" t="s">
        <v>6</v>
      </c>
      <c r="D32" s="5">
        <v>36</v>
      </c>
      <c r="E32" s="5" t="s">
        <v>6</v>
      </c>
      <c r="F32" s="5" t="s">
        <v>64</v>
      </c>
      <c r="G32" s="13" t="s">
        <v>66</v>
      </c>
      <c r="H32" s="5">
        <v>2</v>
      </c>
      <c r="I32" s="85">
        <v>0</v>
      </c>
      <c r="J32" s="61">
        <v>6</v>
      </c>
      <c r="K32" s="47">
        <v>254</v>
      </c>
      <c r="L32" s="44">
        <v>203</v>
      </c>
      <c r="M32" s="44">
        <v>238</v>
      </c>
      <c r="N32" s="44">
        <f>COLOR!R35</f>
        <v>86.981141439557689</v>
      </c>
      <c r="O32" s="44">
        <f>COLOR!S35</f>
        <v>23.565364563618964</v>
      </c>
      <c r="P32" s="51">
        <f>COLOR!T35</f>
        <v>-10.346558416262486</v>
      </c>
      <c r="Q32" s="47">
        <v>160</v>
      </c>
      <c r="R32" s="44">
        <v>171</v>
      </c>
      <c r="S32" s="44">
        <v>103</v>
      </c>
      <c r="T32" s="44">
        <f>COLOR!R261</f>
        <v>67.724614361137682</v>
      </c>
      <c r="U32" s="44">
        <f>COLOR!S261</f>
        <v>-14.767233030718806</v>
      </c>
      <c r="V32" s="51">
        <f>COLOR!T261</f>
        <v>33.692072760064384</v>
      </c>
      <c r="W32" s="63">
        <f>COLOR!BE261</f>
        <v>61.478475170875065</v>
      </c>
      <c r="X32" s="119">
        <v>1.8</v>
      </c>
      <c r="Y32" s="133">
        <v>1</v>
      </c>
      <c r="Z32" s="134">
        <v>1</v>
      </c>
      <c r="AA32" s="140">
        <v>1</v>
      </c>
      <c r="AB32" s="148">
        <f t="shared" si="16"/>
        <v>67.724614361137682</v>
      </c>
      <c r="AC32" s="135">
        <f t="shared" si="17"/>
        <v>-14.767233030718806</v>
      </c>
      <c r="AD32" s="135">
        <f t="shared" si="18"/>
        <v>33.692072760064384</v>
      </c>
      <c r="AE32" s="136">
        <f t="shared" si="19"/>
        <v>36.786232998949828</v>
      </c>
      <c r="AF32" s="136">
        <f t="shared" si="20"/>
        <v>-15.436187964722617</v>
      </c>
      <c r="AG32" s="136">
        <f t="shared" si="21"/>
        <v>33.692072760064384</v>
      </c>
      <c r="AH32" s="136">
        <f t="shared" si="22"/>
        <v>37.059838987126206</v>
      </c>
      <c r="AI32" s="136">
        <f t="shared" si="23"/>
        <v>114.6151151781021</v>
      </c>
      <c r="AJ32" s="136">
        <f t="shared" si="24"/>
        <v>86.981141439557689</v>
      </c>
      <c r="AK32" s="136">
        <f t="shared" si="25"/>
        <v>23.565364563618964</v>
      </c>
      <c r="AL32" s="136">
        <f t="shared" si="26"/>
        <v>-10.346558416262486</v>
      </c>
      <c r="AM32" s="136">
        <f t="shared" si="27"/>
        <v>25.73669905169271</v>
      </c>
      <c r="AN32" s="136">
        <f t="shared" si="28"/>
        <v>4.5299951088484114E-2</v>
      </c>
      <c r="AO32" s="136">
        <f t="shared" si="29"/>
        <v>24.632874425733199</v>
      </c>
      <c r="AP32" s="136">
        <f t="shared" si="30"/>
        <v>-10.346558416262486</v>
      </c>
      <c r="AQ32" s="136">
        <f t="shared" si="31"/>
        <v>26.717592959229556</v>
      </c>
      <c r="AR32" s="136">
        <f t="shared" si="32"/>
        <v>337.21610909059632</v>
      </c>
      <c r="AS32" s="136">
        <f t="shared" si="33"/>
        <v>31.888715973177881</v>
      </c>
      <c r="AT32" s="136">
        <f t="shared" si="34"/>
        <v>45.915612134349203</v>
      </c>
      <c r="AU32" s="136">
        <f t="shared" si="35"/>
        <v>137.39900608750577</v>
      </c>
      <c r="AV32" s="136">
        <f t="shared" si="36"/>
        <v>19.256527078420007</v>
      </c>
      <c r="AW32" s="136">
        <f t="shared" si="37"/>
        <v>10.34224602789665</v>
      </c>
      <c r="AX32" s="137">
        <f t="shared" si="38"/>
        <v>58.63419432236828</v>
      </c>
      <c r="AY32" s="137">
        <f t="shared" si="39"/>
        <v>0.67279139298915802</v>
      </c>
      <c r="AZ32" s="137">
        <f t="shared" si="40"/>
        <v>1.4049168361199955</v>
      </c>
      <c r="BA32" s="136">
        <f t="shared" si="41"/>
        <v>2.4349922187930044</v>
      </c>
      <c r="BB32" s="137">
        <f t="shared" si="42"/>
        <v>1.3218168046034493</v>
      </c>
      <c r="BC32" s="137">
        <f t="shared" si="43"/>
        <v>1.0245206189963851E-35</v>
      </c>
      <c r="BD32" s="137">
        <f t="shared" si="44"/>
        <v>1.8395747949577974</v>
      </c>
      <c r="BE32" s="149">
        <f t="shared" si="45"/>
        <v>-6.5787823244118083E-37</v>
      </c>
      <c r="BF32" s="159">
        <f t="shared" si="46"/>
        <v>46.622001261549222</v>
      </c>
      <c r="BG32" s="160">
        <f t="shared" si="47"/>
        <v>58.38483599543617</v>
      </c>
    </row>
    <row r="33" spans="1:59" ht="15" thickBot="1" x14ac:dyDescent="0.3">
      <c r="A33" s="16">
        <v>32</v>
      </c>
      <c r="B33" s="18">
        <v>5</v>
      </c>
      <c r="C33" s="18" t="s">
        <v>6</v>
      </c>
      <c r="D33" s="18">
        <v>36</v>
      </c>
      <c r="E33" s="18" t="s">
        <v>6</v>
      </c>
      <c r="F33" s="18" t="s">
        <v>64</v>
      </c>
      <c r="G33" s="17" t="s">
        <v>66</v>
      </c>
      <c r="H33" s="18">
        <v>2</v>
      </c>
      <c r="I33" s="86">
        <v>0</v>
      </c>
      <c r="J33" s="77">
        <v>6</v>
      </c>
      <c r="K33" s="48">
        <v>255</v>
      </c>
      <c r="L33" s="49">
        <v>122</v>
      </c>
      <c r="M33" s="49">
        <v>250</v>
      </c>
      <c r="N33" s="49">
        <f>COLOR!R36</f>
        <v>70.937621982500346</v>
      </c>
      <c r="O33" s="49">
        <f>COLOR!S36</f>
        <v>66.823575816930884</v>
      </c>
      <c r="P33" s="52">
        <f>COLOR!T36</f>
        <v>-41.288277397156506</v>
      </c>
      <c r="Q33" s="48">
        <v>149</v>
      </c>
      <c r="R33" s="49">
        <v>123</v>
      </c>
      <c r="S33" s="49">
        <v>110</v>
      </c>
      <c r="T33" s="49">
        <f>COLOR!R262</f>
        <v>53.710463608540053</v>
      </c>
      <c r="U33" s="49">
        <f>COLOR!S262</f>
        <v>7.9625638350117045</v>
      </c>
      <c r="V33" s="52">
        <f>COLOR!T262</f>
        <v>10.869902689110166</v>
      </c>
      <c r="W33" s="64">
        <f>COLOR!BE262</f>
        <v>80.510058173426799</v>
      </c>
      <c r="X33" s="120">
        <v>1.8</v>
      </c>
      <c r="Y33" s="133">
        <v>1</v>
      </c>
      <c r="Z33" s="134">
        <v>1</v>
      </c>
      <c r="AA33" s="140">
        <v>1</v>
      </c>
      <c r="AB33" s="148">
        <f t="shared" si="16"/>
        <v>53.710463608540053</v>
      </c>
      <c r="AC33" s="135">
        <f t="shared" si="17"/>
        <v>7.9625638350117045</v>
      </c>
      <c r="AD33" s="135">
        <f t="shared" si="18"/>
        <v>10.869902689110166</v>
      </c>
      <c r="AE33" s="136">
        <f t="shared" si="19"/>
        <v>13.474316579973944</v>
      </c>
      <c r="AF33" s="136">
        <f t="shared" si="20"/>
        <v>7.9901022197652622</v>
      </c>
      <c r="AG33" s="136">
        <f t="shared" si="21"/>
        <v>10.869902689110166</v>
      </c>
      <c r="AH33" s="136">
        <f t="shared" si="22"/>
        <v>13.490608509367625</v>
      </c>
      <c r="AI33" s="136">
        <f t="shared" si="23"/>
        <v>53.681636818212517</v>
      </c>
      <c r="AJ33" s="136">
        <f t="shared" si="24"/>
        <v>70.937621982500346</v>
      </c>
      <c r="AK33" s="136">
        <f t="shared" si="25"/>
        <v>66.823575816930884</v>
      </c>
      <c r="AL33" s="136">
        <f t="shared" si="26"/>
        <v>-41.288277397156506</v>
      </c>
      <c r="AM33" s="136">
        <f t="shared" si="27"/>
        <v>78.550061332793717</v>
      </c>
      <c r="AN33" s="136">
        <f t="shared" si="28"/>
        <v>3.4584821326607007E-3</v>
      </c>
      <c r="AO33" s="136">
        <f t="shared" si="29"/>
        <v>67.054683959934238</v>
      </c>
      <c r="AP33" s="136">
        <f t="shared" si="30"/>
        <v>-41.288277397156506</v>
      </c>
      <c r="AQ33" s="136">
        <f t="shared" si="31"/>
        <v>78.746761783524832</v>
      </c>
      <c r="AR33" s="136">
        <f t="shared" si="32"/>
        <v>328.37771477234622</v>
      </c>
      <c r="AS33" s="136">
        <f t="shared" si="33"/>
        <v>46.118685146446225</v>
      </c>
      <c r="AT33" s="136">
        <f t="shared" si="34"/>
        <v>11.02967579527936</v>
      </c>
      <c r="AU33" s="136">
        <f t="shared" si="35"/>
        <v>85.303922045866273</v>
      </c>
      <c r="AV33" s="136">
        <f t="shared" si="36"/>
        <v>17.227158373960293</v>
      </c>
      <c r="AW33" s="136">
        <f t="shared" si="37"/>
        <v>65.256153274157214</v>
      </c>
      <c r="AX33" s="137">
        <f t="shared" si="38"/>
        <v>44.167126077120159</v>
      </c>
      <c r="AY33" s="137">
        <f t="shared" si="39"/>
        <v>1.1207993578405742</v>
      </c>
      <c r="AZ33" s="137">
        <f t="shared" si="40"/>
        <v>1.1737730470473637</v>
      </c>
      <c r="BA33" s="136">
        <f t="shared" si="41"/>
        <v>3.0753408315900801</v>
      </c>
      <c r="BB33" s="137">
        <f t="shared" si="42"/>
        <v>1.7753468904488283</v>
      </c>
      <c r="BC33" s="137">
        <f t="shared" si="43"/>
        <v>1.1435820155718899E-47</v>
      </c>
      <c r="BD33" s="137">
        <f t="shared" si="44"/>
        <v>1.9863858809133168</v>
      </c>
      <c r="BE33" s="149">
        <f t="shared" si="45"/>
        <v>-7.929362995680065E-49</v>
      </c>
      <c r="BF33" s="159">
        <f t="shared" si="46"/>
        <v>35.840976486301962</v>
      </c>
      <c r="BG33" s="160">
        <f t="shared" si="47"/>
        <v>78.645371646696773</v>
      </c>
    </row>
    <row r="34" spans="1:59" x14ac:dyDescent="0.25">
      <c r="A34" s="7">
        <v>33</v>
      </c>
      <c r="B34" s="8">
        <v>6</v>
      </c>
      <c r="C34" s="8" t="s">
        <v>3</v>
      </c>
      <c r="D34" s="8">
        <v>73</v>
      </c>
      <c r="E34" s="8" t="s">
        <v>7</v>
      </c>
      <c r="F34" s="8" t="s">
        <v>64</v>
      </c>
      <c r="G34" s="14" t="s">
        <v>63</v>
      </c>
      <c r="H34" s="8">
        <v>4</v>
      </c>
      <c r="I34" s="91">
        <v>0</v>
      </c>
      <c r="J34" s="92">
        <v>8</v>
      </c>
      <c r="K34" s="45">
        <v>255</v>
      </c>
      <c r="L34" s="46">
        <v>93</v>
      </c>
      <c r="M34" s="46">
        <v>239</v>
      </c>
      <c r="N34" s="46">
        <f>COLOR!R37</f>
        <v>66.008363657811003</v>
      </c>
      <c r="O34" s="46">
        <f>COLOR!S37</f>
        <v>77.190478407985324</v>
      </c>
      <c r="P34" s="50">
        <f>COLOR!T37</f>
        <v>-42.957760542539233</v>
      </c>
      <c r="Q34" s="45">
        <v>110</v>
      </c>
      <c r="R34" s="46">
        <v>127</v>
      </c>
      <c r="S34" s="46">
        <v>135</v>
      </c>
      <c r="T34" s="46">
        <f>COLOR!R263</f>
        <v>52.13516197629653</v>
      </c>
      <c r="U34" s="46">
        <f>COLOR!S263</f>
        <v>-4.3760021598989169</v>
      </c>
      <c r="V34" s="50">
        <f>COLOR!T263</f>
        <v>-6.4135712162883385</v>
      </c>
      <c r="W34" s="75">
        <f>COLOR!BE263</f>
        <v>90.449069926892463</v>
      </c>
      <c r="X34" s="121">
        <v>1.6</v>
      </c>
      <c r="Y34" s="133">
        <v>1</v>
      </c>
      <c r="Z34" s="134">
        <v>1</v>
      </c>
      <c r="AA34" s="140">
        <v>1</v>
      </c>
      <c r="AB34" s="148">
        <f t="shared" si="16"/>
        <v>52.13516197629653</v>
      </c>
      <c r="AC34" s="135">
        <f t="shared" si="17"/>
        <v>-4.3760021598989169</v>
      </c>
      <c r="AD34" s="135">
        <f t="shared" si="18"/>
        <v>-6.4135712162883385</v>
      </c>
      <c r="AE34" s="136">
        <f t="shared" si="19"/>
        <v>7.7642314912579895</v>
      </c>
      <c r="AF34" s="136">
        <f t="shared" si="20"/>
        <v>-4.3872043639255081</v>
      </c>
      <c r="AG34" s="136">
        <f t="shared" si="21"/>
        <v>-6.4135712162883385</v>
      </c>
      <c r="AH34" s="136">
        <f t="shared" si="22"/>
        <v>7.7705506804376032</v>
      </c>
      <c r="AI34" s="136">
        <f t="shared" si="23"/>
        <v>235.62591451966807</v>
      </c>
      <c r="AJ34" s="136">
        <f t="shared" si="24"/>
        <v>66.008363657811003</v>
      </c>
      <c r="AK34" s="136">
        <f t="shared" si="25"/>
        <v>77.190478407985324</v>
      </c>
      <c r="AL34" s="136">
        <f t="shared" si="26"/>
        <v>-42.957760542539233</v>
      </c>
      <c r="AM34" s="136">
        <f t="shared" si="27"/>
        <v>88.338774882176111</v>
      </c>
      <c r="AN34" s="136">
        <f t="shared" si="28"/>
        <v>2.5599173897229988E-3</v>
      </c>
      <c r="AO34" s="136">
        <f t="shared" si="29"/>
        <v>77.388079655982963</v>
      </c>
      <c r="AP34" s="136">
        <f t="shared" si="30"/>
        <v>-42.957760542539233</v>
      </c>
      <c r="AQ34" s="136">
        <f t="shared" si="31"/>
        <v>88.511491139122185</v>
      </c>
      <c r="AR34" s="136">
        <f t="shared" si="32"/>
        <v>330.96555032697819</v>
      </c>
      <c r="AS34" s="136">
        <f t="shared" si="33"/>
        <v>48.141020909779897</v>
      </c>
      <c r="AT34" s="136">
        <f t="shared" si="34"/>
        <v>283.2957324233231</v>
      </c>
      <c r="AU34" s="136">
        <f t="shared" si="35"/>
        <v>95.339635807310117</v>
      </c>
      <c r="AV34" s="136">
        <f t="shared" si="36"/>
        <v>13.873201681514473</v>
      </c>
      <c r="AW34" s="136">
        <f t="shared" si="37"/>
        <v>80.740940458684577</v>
      </c>
      <c r="AX34" s="137">
        <f t="shared" si="38"/>
        <v>38.775963997001014</v>
      </c>
      <c r="AY34" s="137">
        <f t="shared" si="39"/>
        <v>0.40742831581933281</v>
      </c>
      <c r="AZ34" s="137">
        <f t="shared" si="40"/>
        <v>1.1220515889287337</v>
      </c>
      <c r="BA34" s="136">
        <f t="shared" si="41"/>
        <v>3.1663459409400954</v>
      </c>
      <c r="BB34" s="137">
        <f t="shared" si="42"/>
        <v>1.2942102260664237</v>
      </c>
      <c r="BC34" s="137">
        <f t="shared" si="43"/>
        <v>26.872049633951001</v>
      </c>
      <c r="BD34" s="137">
        <f t="shared" si="44"/>
        <v>1.9898918700122659</v>
      </c>
      <c r="BE34" s="149">
        <f t="shared" si="45"/>
        <v>-1.6046163740411761</v>
      </c>
      <c r="BF34" s="159">
        <f t="shared" si="46"/>
        <v>21.791026419229759</v>
      </c>
      <c r="BG34" s="160">
        <f t="shared" si="47"/>
        <v>89.378792371254974</v>
      </c>
    </row>
    <row r="35" spans="1:59" x14ac:dyDescent="0.25">
      <c r="A35" s="9">
        <v>34</v>
      </c>
      <c r="B35" s="5">
        <v>6</v>
      </c>
      <c r="C35" s="5" t="s">
        <v>3</v>
      </c>
      <c r="D35" s="5">
        <v>73</v>
      </c>
      <c r="E35" s="5" t="s">
        <v>7</v>
      </c>
      <c r="F35" s="5" t="s">
        <v>64</v>
      </c>
      <c r="G35" s="13" t="s">
        <v>63</v>
      </c>
      <c r="H35" s="5">
        <v>4</v>
      </c>
      <c r="I35" s="85">
        <v>0</v>
      </c>
      <c r="J35" s="93">
        <v>8</v>
      </c>
      <c r="K35" s="47">
        <v>253</v>
      </c>
      <c r="L35" s="44">
        <v>91</v>
      </c>
      <c r="M35" s="44">
        <v>188</v>
      </c>
      <c r="N35" s="44">
        <f>COLOR!R38</f>
        <v>63.35155687561172</v>
      </c>
      <c r="O35" s="44">
        <f>COLOR!S38</f>
        <v>70.376082402201106</v>
      </c>
      <c r="P35" s="51">
        <f>COLOR!T38</f>
        <v>-18.462834026687336</v>
      </c>
      <c r="Q35" s="47">
        <v>103</v>
      </c>
      <c r="R35" s="44">
        <v>84</v>
      </c>
      <c r="S35" s="44">
        <v>70</v>
      </c>
      <c r="T35" s="44">
        <f>COLOR!R264</f>
        <v>37.269867026548098</v>
      </c>
      <c r="U35" s="44">
        <f>COLOR!S264</f>
        <v>5.5335283341380599</v>
      </c>
      <c r="V35" s="51">
        <f>COLOR!T264</f>
        <v>11.133721111704487</v>
      </c>
      <c r="W35" s="63">
        <f>COLOR!BE264</f>
        <v>75.899719627362899</v>
      </c>
      <c r="X35" s="119">
        <v>2.5</v>
      </c>
      <c r="Y35" s="133">
        <v>1</v>
      </c>
      <c r="Z35" s="134">
        <v>1</v>
      </c>
      <c r="AA35" s="140">
        <v>1</v>
      </c>
      <c r="AB35" s="148">
        <f t="shared" si="16"/>
        <v>37.269867026548098</v>
      </c>
      <c r="AC35" s="135">
        <f t="shared" si="17"/>
        <v>5.5335283341380599</v>
      </c>
      <c r="AD35" s="135">
        <f t="shared" si="18"/>
        <v>11.133721111704487</v>
      </c>
      <c r="AE35" s="136">
        <f t="shared" si="19"/>
        <v>12.433007746234333</v>
      </c>
      <c r="AF35" s="136">
        <f t="shared" si="20"/>
        <v>5.5661315341611806</v>
      </c>
      <c r="AG35" s="136">
        <f t="shared" si="21"/>
        <v>11.133721111704487</v>
      </c>
      <c r="AH35" s="136">
        <f t="shared" si="22"/>
        <v>12.447552612815006</v>
      </c>
      <c r="AI35" s="136">
        <f t="shared" si="23"/>
        <v>63.437950224495303</v>
      </c>
      <c r="AJ35" s="136">
        <f t="shared" si="24"/>
        <v>63.35155687561172</v>
      </c>
      <c r="AK35" s="136">
        <f t="shared" si="25"/>
        <v>70.376082402201106</v>
      </c>
      <c r="AL35" s="136">
        <f t="shared" si="26"/>
        <v>-18.462834026687336</v>
      </c>
      <c r="AM35" s="136">
        <f t="shared" si="27"/>
        <v>72.757605888170914</v>
      </c>
      <c r="AN35" s="136">
        <f t="shared" si="28"/>
        <v>5.8919369440978975E-3</v>
      </c>
      <c r="AO35" s="136">
        <f t="shared" si="29"/>
        <v>70.790733842087519</v>
      </c>
      <c r="AP35" s="136">
        <f t="shared" si="30"/>
        <v>-18.462834026687336</v>
      </c>
      <c r="AQ35" s="136">
        <f t="shared" si="31"/>
        <v>73.158760502063444</v>
      </c>
      <c r="AR35" s="136">
        <f t="shared" si="32"/>
        <v>345.38239514906053</v>
      </c>
      <c r="AS35" s="136">
        <f t="shared" si="33"/>
        <v>42.803156557439223</v>
      </c>
      <c r="AT35" s="136">
        <f t="shared" si="34"/>
        <v>24.410172686777912</v>
      </c>
      <c r="AU35" s="136">
        <f t="shared" si="35"/>
        <v>78.055555075434768</v>
      </c>
      <c r="AV35" s="136">
        <f t="shared" si="36"/>
        <v>26.081689849063622</v>
      </c>
      <c r="AW35" s="136">
        <f t="shared" si="37"/>
        <v>60.711207889248442</v>
      </c>
      <c r="AX35" s="137">
        <f t="shared" si="38"/>
        <v>38.004658384406966</v>
      </c>
      <c r="AY35" s="137">
        <f t="shared" si="39"/>
        <v>0.88407774623673829</v>
      </c>
      <c r="AZ35" s="137">
        <f t="shared" si="40"/>
        <v>1.0003230327157715</v>
      </c>
      <c r="BA35" s="136">
        <f t="shared" si="41"/>
        <v>2.9261420450847648</v>
      </c>
      <c r="BB35" s="137">
        <f t="shared" si="42"/>
        <v>1.5676197727167871</v>
      </c>
      <c r="BC35" s="137">
        <f t="shared" si="43"/>
        <v>6.9583188164876018E-43</v>
      </c>
      <c r="BD35" s="137">
        <f t="shared" si="44"/>
        <v>1.9772083376476328</v>
      </c>
      <c r="BE35" s="149">
        <f t="shared" si="45"/>
        <v>-4.8024640198248194E-44</v>
      </c>
      <c r="BF35" s="159">
        <f t="shared" si="46"/>
        <v>41.207265016583101</v>
      </c>
      <c r="BG35" s="160">
        <f t="shared" si="47"/>
        <v>71.277716673091788</v>
      </c>
    </row>
    <row r="36" spans="1:59" x14ac:dyDescent="0.25">
      <c r="A36" s="9">
        <v>35</v>
      </c>
      <c r="B36" s="5">
        <v>6</v>
      </c>
      <c r="C36" s="5" t="s">
        <v>3</v>
      </c>
      <c r="D36" s="5">
        <v>73</v>
      </c>
      <c r="E36" s="5" t="s">
        <v>7</v>
      </c>
      <c r="F36" s="5" t="s">
        <v>64</v>
      </c>
      <c r="G36" s="13" t="s">
        <v>63</v>
      </c>
      <c r="H36" s="5">
        <v>4</v>
      </c>
      <c r="I36" s="85">
        <v>0</v>
      </c>
      <c r="J36" s="93">
        <v>8</v>
      </c>
      <c r="K36" s="47">
        <v>209</v>
      </c>
      <c r="L36" s="44">
        <v>111</v>
      </c>
      <c r="M36" s="44">
        <v>164</v>
      </c>
      <c r="N36" s="44">
        <f>COLOR!R39</f>
        <v>59.547654290031701</v>
      </c>
      <c r="O36" s="44">
        <f>COLOR!S39</f>
        <v>44.941404267735351</v>
      </c>
      <c r="P36" s="51">
        <f>COLOR!T39</f>
        <v>-11.084494956235091</v>
      </c>
      <c r="Q36" s="47">
        <v>119</v>
      </c>
      <c r="R36" s="44">
        <v>141</v>
      </c>
      <c r="S36" s="44">
        <v>111</v>
      </c>
      <c r="T36" s="44">
        <f>COLOR!R265</f>
        <v>56.229071699354719</v>
      </c>
      <c r="U36" s="44">
        <f>COLOR!S265</f>
        <v>-13.82902452889445</v>
      </c>
      <c r="V36" s="51">
        <f>COLOR!T265</f>
        <v>13.441123770650298</v>
      </c>
      <c r="W36" s="63">
        <f>COLOR!BE265</f>
        <v>63.768975727131057</v>
      </c>
      <c r="X36" s="119">
        <v>1.1000000000000001</v>
      </c>
      <c r="Y36" s="133">
        <v>1</v>
      </c>
      <c r="Z36" s="134">
        <v>1</v>
      </c>
      <c r="AA36" s="140">
        <v>1</v>
      </c>
      <c r="AB36" s="148">
        <f t="shared" si="16"/>
        <v>56.229071699354719</v>
      </c>
      <c r="AC36" s="135">
        <f t="shared" si="17"/>
        <v>-13.82902452889445</v>
      </c>
      <c r="AD36" s="135">
        <f t="shared" si="18"/>
        <v>13.441123770650298</v>
      </c>
      <c r="AE36" s="136">
        <f t="shared" si="19"/>
        <v>19.284857470012707</v>
      </c>
      <c r="AF36" s="136">
        <f t="shared" si="20"/>
        <v>-14.295354542509555</v>
      </c>
      <c r="AG36" s="136">
        <f t="shared" si="21"/>
        <v>13.441123770650298</v>
      </c>
      <c r="AH36" s="136">
        <f t="shared" si="22"/>
        <v>19.621951220864581</v>
      </c>
      <c r="AI36" s="136">
        <f t="shared" si="23"/>
        <v>136.76404341712171</v>
      </c>
      <c r="AJ36" s="136">
        <f t="shared" si="24"/>
        <v>59.547654290031701</v>
      </c>
      <c r="AK36" s="136">
        <f t="shared" si="25"/>
        <v>44.941404267735351</v>
      </c>
      <c r="AL36" s="136">
        <f t="shared" si="26"/>
        <v>-11.084494956235091</v>
      </c>
      <c r="AM36" s="136">
        <f t="shared" si="27"/>
        <v>46.288182573858116</v>
      </c>
      <c r="AN36" s="136">
        <f t="shared" si="28"/>
        <v>3.3721106838790482E-2</v>
      </c>
      <c r="AO36" s="136">
        <f t="shared" si="29"/>
        <v>46.456878162532931</v>
      </c>
      <c r="AP36" s="136">
        <f t="shared" si="30"/>
        <v>-11.084494956235091</v>
      </c>
      <c r="AQ36" s="136">
        <f t="shared" si="31"/>
        <v>47.760941752055416</v>
      </c>
      <c r="AR36" s="136">
        <f t="shared" si="32"/>
        <v>346.58027173560953</v>
      </c>
      <c r="AS36" s="136">
        <f t="shared" si="33"/>
        <v>33.691446486459995</v>
      </c>
      <c r="AT36" s="136">
        <f t="shared" si="34"/>
        <v>61.672157576365635</v>
      </c>
      <c r="AU36" s="136">
        <f t="shared" si="35"/>
        <v>150.18377168151218</v>
      </c>
      <c r="AV36" s="136">
        <f t="shared" si="36"/>
        <v>3.3185825906769821</v>
      </c>
      <c r="AW36" s="136">
        <f t="shared" si="37"/>
        <v>28.138990531190835</v>
      </c>
      <c r="AX36" s="137">
        <f t="shared" si="38"/>
        <v>59.165335835011852</v>
      </c>
      <c r="AY36" s="137">
        <f t="shared" si="39"/>
        <v>0.60888068376743487</v>
      </c>
      <c r="AZ36" s="137">
        <f t="shared" si="40"/>
        <v>1.1029342101366872</v>
      </c>
      <c r="BA36" s="136">
        <f t="shared" si="41"/>
        <v>2.5161150918906996</v>
      </c>
      <c r="BB36" s="137">
        <f t="shared" si="42"/>
        <v>1.3077110646068455</v>
      </c>
      <c r="BC36" s="137">
        <f t="shared" si="43"/>
        <v>7.1513839647644004E-31</v>
      </c>
      <c r="BD36" s="137">
        <f t="shared" si="44"/>
        <v>1.8865714642970057</v>
      </c>
      <c r="BE36" s="149">
        <f t="shared" si="45"/>
        <v>-4.7094557514747384E-32</v>
      </c>
      <c r="BF36" s="159">
        <f t="shared" si="46"/>
        <v>46.702164759335517</v>
      </c>
      <c r="BG36" s="160">
        <f t="shared" si="47"/>
        <v>63.68256649096584</v>
      </c>
    </row>
    <row r="37" spans="1:59" x14ac:dyDescent="0.25">
      <c r="A37" s="9">
        <v>36</v>
      </c>
      <c r="B37" s="5">
        <v>6</v>
      </c>
      <c r="C37" s="5" t="s">
        <v>3</v>
      </c>
      <c r="D37" s="5">
        <v>73</v>
      </c>
      <c r="E37" s="5" t="s">
        <v>7</v>
      </c>
      <c r="F37" s="5" t="s">
        <v>64</v>
      </c>
      <c r="G37" s="13" t="s">
        <v>63</v>
      </c>
      <c r="H37" s="5">
        <v>4</v>
      </c>
      <c r="I37" s="85">
        <v>0</v>
      </c>
      <c r="J37" s="93">
        <v>8</v>
      </c>
      <c r="K37" s="47">
        <v>184</v>
      </c>
      <c r="L37" s="44">
        <v>83</v>
      </c>
      <c r="M37" s="44">
        <v>150</v>
      </c>
      <c r="N37" s="44">
        <f>COLOR!R40</f>
        <v>50.212463114672246</v>
      </c>
      <c r="O37" s="44">
        <f>COLOR!S40</f>
        <v>48.803571341381243</v>
      </c>
      <c r="P37" s="51">
        <f>COLOR!T40</f>
        <v>-17.361666210524994</v>
      </c>
      <c r="Q37" s="47">
        <v>92</v>
      </c>
      <c r="R37" s="44">
        <v>88</v>
      </c>
      <c r="S37" s="44">
        <v>73</v>
      </c>
      <c r="T37" s="44">
        <f>COLOR!R266</f>
        <v>37.397099258215356</v>
      </c>
      <c r="U37" s="44">
        <f>COLOR!S266</f>
        <v>-1.2318510442860808</v>
      </c>
      <c r="V37" s="51">
        <f>COLOR!T266</f>
        <v>9.2894531082954543</v>
      </c>
      <c r="W37" s="63">
        <f>COLOR!BE266</f>
        <v>58.121073674111734</v>
      </c>
      <c r="X37" s="119">
        <v>1.6</v>
      </c>
      <c r="Y37" s="133">
        <v>1</v>
      </c>
      <c r="Z37" s="134">
        <v>1</v>
      </c>
      <c r="AA37" s="140">
        <v>1</v>
      </c>
      <c r="AB37" s="148">
        <f t="shared" si="16"/>
        <v>37.397099258215356</v>
      </c>
      <c r="AC37" s="135">
        <f t="shared" si="17"/>
        <v>-1.2318510442860808</v>
      </c>
      <c r="AD37" s="135">
        <f t="shared" si="18"/>
        <v>9.2894531082954543</v>
      </c>
      <c r="AE37" s="136">
        <f t="shared" si="19"/>
        <v>9.3707735031068164</v>
      </c>
      <c r="AF37" s="136">
        <f t="shared" si="20"/>
        <v>-1.2954997128025938</v>
      </c>
      <c r="AG37" s="136">
        <f t="shared" si="21"/>
        <v>9.2894531082954543</v>
      </c>
      <c r="AH37" s="136">
        <f t="shared" si="22"/>
        <v>9.3793527792215858</v>
      </c>
      <c r="AI37" s="136">
        <f t="shared" si="23"/>
        <v>97.939218309120577</v>
      </c>
      <c r="AJ37" s="136">
        <f t="shared" si="24"/>
        <v>50.212463114672246</v>
      </c>
      <c r="AK37" s="136">
        <f t="shared" si="25"/>
        <v>48.803571341381243</v>
      </c>
      <c r="AL37" s="136">
        <f t="shared" si="26"/>
        <v>-17.361666210524994</v>
      </c>
      <c r="AM37" s="136">
        <f t="shared" si="27"/>
        <v>51.799768621867166</v>
      </c>
      <c r="AN37" s="136">
        <f t="shared" si="28"/>
        <v>5.1669127376841761E-2</v>
      </c>
      <c r="AO37" s="136">
        <f t="shared" si="29"/>
        <v>51.325209285463849</v>
      </c>
      <c r="AP37" s="136">
        <f t="shared" si="30"/>
        <v>-17.361666210524994</v>
      </c>
      <c r="AQ37" s="136">
        <f t="shared" si="31"/>
        <v>54.182142462275799</v>
      </c>
      <c r="AR37" s="136">
        <f t="shared" si="32"/>
        <v>341.31097667600642</v>
      </c>
      <c r="AS37" s="136">
        <f t="shared" si="33"/>
        <v>31.780747620748691</v>
      </c>
      <c r="AT37" s="136">
        <f t="shared" si="34"/>
        <v>39.625097492563498</v>
      </c>
      <c r="AU37" s="136">
        <f t="shared" si="35"/>
        <v>116.62824163311416</v>
      </c>
      <c r="AV37" s="136">
        <f t="shared" si="36"/>
        <v>12.815363856456891</v>
      </c>
      <c r="AW37" s="136">
        <f t="shared" si="37"/>
        <v>44.802789683054215</v>
      </c>
      <c r="AX37" s="137">
        <f t="shared" si="38"/>
        <v>38.36575573401695</v>
      </c>
      <c r="AY37" s="137">
        <f t="shared" si="39"/>
        <v>0.71335509265407959</v>
      </c>
      <c r="AZ37" s="137">
        <f t="shared" si="40"/>
        <v>1.0753476611318984</v>
      </c>
      <c r="BA37" s="136">
        <f t="shared" si="41"/>
        <v>2.4301336429336908</v>
      </c>
      <c r="BB37" s="137">
        <f t="shared" si="42"/>
        <v>1.3400643724542265</v>
      </c>
      <c r="BC37" s="137">
        <f t="shared" si="43"/>
        <v>9.5570523393928868E-38</v>
      </c>
      <c r="BD37" s="137">
        <f t="shared" si="44"/>
        <v>1.8361813612926245</v>
      </c>
      <c r="BE37" s="149">
        <f t="shared" si="45"/>
        <v>-6.1255755741954618E-39</v>
      </c>
      <c r="BF37" s="159">
        <f t="shared" si="46"/>
        <v>36.07753214162711</v>
      </c>
      <c r="BG37" s="160">
        <f t="shared" si="47"/>
        <v>56.690613458121469</v>
      </c>
    </row>
    <row r="38" spans="1:59" x14ac:dyDescent="0.25">
      <c r="A38" s="9">
        <v>37</v>
      </c>
      <c r="B38" s="5">
        <v>6</v>
      </c>
      <c r="C38" s="5" t="s">
        <v>3</v>
      </c>
      <c r="D38" s="5">
        <v>73</v>
      </c>
      <c r="E38" s="5" t="s">
        <v>7</v>
      </c>
      <c r="F38" s="5" t="s">
        <v>64</v>
      </c>
      <c r="G38" s="13" t="s">
        <v>63</v>
      </c>
      <c r="H38" s="5">
        <v>4</v>
      </c>
      <c r="I38" s="85">
        <v>0</v>
      </c>
      <c r="J38" s="93">
        <v>8</v>
      </c>
      <c r="K38" s="47">
        <v>220</v>
      </c>
      <c r="L38" s="44">
        <v>107</v>
      </c>
      <c r="M38" s="44">
        <v>201</v>
      </c>
      <c r="N38" s="44">
        <f>COLOR!R41</f>
        <v>61.625304227637642</v>
      </c>
      <c r="O38" s="44">
        <f>COLOR!S41</f>
        <v>56.05466048691288</v>
      </c>
      <c r="P38" s="51">
        <f>COLOR!T41</f>
        <v>-28.901781244675572</v>
      </c>
      <c r="Q38" s="47">
        <v>105</v>
      </c>
      <c r="R38" s="44">
        <v>113</v>
      </c>
      <c r="S38" s="44">
        <v>89</v>
      </c>
      <c r="T38" s="44">
        <f>COLOR!R267</f>
        <v>46.385730783790848</v>
      </c>
      <c r="U38" s="44">
        <f>COLOR!S267</f>
        <v>-7.6881826548908521</v>
      </c>
      <c r="V38" s="51">
        <f>COLOR!T267</f>
        <v>12.329731626154905</v>
      </c>
      <c r="W38" s="63">
        <f>COLOR!BE267</f>
        <v>77.43017696072026</v>
      </c>
      <c r="X38" s="119">
        <v>1.7</v>
      </c>
      <c r="Y38" s="133">
        <v>1</v>
      </c>
      <c r="Z38" s="134">
        <v>1</v>
      </c>
      <c r="AA38" s="140">
        <v>1</v>
      </c>
      <c r="AB38" s="148">
        <f t="shared" si="16"/>
        <v>46.385730783790848</v>
      </c>
      <c r="AC38" s="135">
        <f t="shared" si="17"/>
        <v>-7.6881826548908521</v>
      </c>
      <c r="AD38" s="135">
        <f t="shared" si="18"/>
        <v>12.329731626154905</v>
      </c>
      <c r="AE38" s="136">
        <f t="shared" si="19"/>
        <v>14.530328093610585</v>
      </c>
      <c r="AF38" s="136">
        <f t="shared" si="20"/>
        <v>-7.7738698837196063</v>
      </c>
      <c r="AG38" s="136">
        <f t="shared" si="21"/>
        <v>12.329731626154905</v>
      </c>
      <c r="AH38" s="136">
        <f t="shared" si="22"/>
        <v>14.575847657752435</v>
      </c>
      <c r="AI38" s="136">
        <f t="shared" si="23"/>
        <v>122.23134514601452</v>
      </c>
      <c r="AJ38" s="136">
        <f t="shared" si="24"/>
        <v>61.625304227637642</v>
      </c>
      <c r="AK38" s="136">
        <f t="shared" si="25"/>
        <v>56.05466048691288</v>
      </c>
      <c r="AL38" s="136">
        <f t="shared" si="26"/>
        <v>-28.901781244675572</v>
      </c>
      <c r="AM38" s="136">
        <f t="shared" si="27"/>
        <v>63.066932075519205</v>
      </c>
      <c r="AN38" s="136">
        <f t="shared" si="28"/>
        <v>1.1145316477912226E-2</v>
      </c>
      <c r="AO38" s="136">
        <f t="shared" si="29"/>
        <v>56.679407418101448</v>
      </c>
      <c r="AP38" s="136">
        <f t="shared" si="30"/>
        <v>-28.901781244675572</v>
      </c>
      <c r="AQ38" s="136">
        <f t="shared" si="31"/>
        <v>63.622858976803407</v>
      </c>
      <c r="AR38" s="136">
        <f t="shared" si="32"/>
        <v>332.9822022276619</v>
      </c>
      <c r="AS38" s="136">
        <f t="shared" si="33"/>
        <v>39.099353317277924</v>
      </c>
      <c r="AT38" s="136">
        <f t="shared" si="34"/>
        <v>47.60677368683821</v>
      </c>
      <c r="AU38" s="136">
        <f t="shared" si="35"/>
        <v>149.24914291835262</v>
      </c>
      <c r="AV38" s="136">
        <f t="shared" si="36"/>
        <v>15.239573443846794</v>
      </c>
      <c r="AW38" s="136">
        <f t="shared" si="37"/>
        <v>49.047011319050974</v>
      </c>
      <c r="AX38" s="137">
        <f t="shared" si="38"/>
        <v>58.725235540028144</v>
      </c>
      <c r="AY38" s="137">
        <f t="shared" si="39"/>
        <v>0.66393028222949235</v>
      </c>
      <c r="AZ38" s="137">
        <f t="shared" si="40"/>
        <v>1.0400858419375667</v>
      </c>
      <c r="BA38" s="136">
        <f t="shared" si="41"/>
        <v>2.7594708992775066</v>
      </c>
      <c r="BB38" s="137">
        <f t="shared" si="42"/>
        <v>1.3893886702439646</v>
      </c>
      <c r="BC38" s="137">
        <f t="shared" si="43"/>
        <v>3.5232668425498396E-35</v>
      </c>
      <c r="BD38" s="137">
        <f t="shared" si="44"/>
        <v>1.9576903693424792</v>
      </c>
      <c r="BE38" s="149">
        <f t="shared" si="45"/>
        <v>-2.4076696834916471E-36</v>
      </c>
      <c r="BF38" s="159">
        <f t="shared" si="46"/>
        <v>48.136275315222441</v>
      </c>
      <c r="BG38" s="160">
        <f t="shared" si="47"/>
        <v>75.915661792663414</v>
      </c>
    </row>
    <row r="39" spans="1:59" x14ac:dyDescent="0.25">
      <c r="A39" s="9">
        <v>38</v>
      </c>
      <c r="B39" s="5">
        <v>6</v>
      </c>
      <c r="C39" s="5" t="s">
        <v>3</v>
      </c>
      <c r="D39" s="5">
        <v>73</v>
      </c>
      <c r="E39" s="5" t="s">
        <v>7</v>
      </c>
      <c r="F39" s="5" t="s">
        <v>64</v>
      </c>
      <c r="G39" s="13" t="s">
        <v>63</v>
      </c>
      <c r="H39" s="5">
        <v>4</v>
      </c>
      <c r="I39" s="85">
        <v>0</v>
      </c>
      <c r="J39" s="93">
        <v>8</v>
      </c>
      <c r="K39" s="47">
        <v>255</v>
      </c>
      <c r="L39" s="44">
        <v>50</v>
      </c>
      <c r="M39" s="44">
        <v>197</v>
      </c>
      <c r="N39" s="44">
        <f>COLOR!R42</f>
        <v>59.509201689629109</v>
      </c>
      <c r="O39" s="44">
        <f>COLOR!S42</f>
        <v>84.681601826265663</v>
      </c>
      <c r="P39" s="51">
        <f>COLOR!T42</f>
        <v>-29.468185844392835</v>
      </c>
      <c r="Q39" s="47">
        <v>90</v>
      </c>
      <c r="R39" s="44">
        <v>89</v>
      </c>
      <c r="S39" s="44">
        <v>71</v>
      </c>
      <c r="T39" s="44">
        <f>COLOR!R268</f>
        <v>37.465568116625612</v>
      </c>
      <c r="U39" s="44">
        <f>COLOR!S268</f>
        <v>-3.0418983601696037</v>
      </c>
      <c r="V39" s="51">
        <f>COLOR!T268</f>
        <v>10.588227357849734</v>
      </c>
      <c r="W39" s="63">
        <f>COLOR!BE268</f>
        <v>98.923457807989834</v>
      </c>
      <c r="X39" s="119">
        <v>2.2000000000000002</v>
      </c>
      <c r="Y39" s="133">
        <v>1</v>
      </c>
      <c r="Z39" s="134">
        <v>1</v>
      </c>
      <c r="AA39" s="140">
        <v>1</v>
      </c>
      <c r="AB39" s="148">
        <f t="shared" si="16"/>
        <v>37.465568116625612</v>
      </c>
      <c r="AC39" s="135">
        <f t="shared" si="17"/>
        <v>-3.0418983601696037</v>
      </c>
      <c r="AD39" s="135">
        <f t="shared" si="18"/>
        <v>10.588227357849734</v>
      </c>
      <c r="AE39" s="136">
        <f t="shared" si="19"/>
        <v>11.016519605352686</v>
      </c>
      <c r="AF39" s="136">
        <f t="shared" si="20"/>
        <v>-3.0475332561192712</v>
      </c>
      <c r="AG39" s="136">
        <f t="shared" si="21"/>
        <v>10.588227357849734</v>
      </c>
      <c r="AH39" s="136">
        <f t="shared" si="22"/>
        <v>11.018076852548745</v>
      </c>
      <c r="AI39" s="136">
        <f t="shared" si="23"/>
        <v>106.05702495227425</v>
      </c>
      <c r="AJ39" s="136">
        <f t="shared" si="24"/>
        <v>59.509201689629109</v>
      </c>
      <c r="AK39" s="136">
        <f t="shared" si="25"/>
        <v>84.681601826265663</v>
      </c>
      <c r="AL39" s="136">
        <f t="shared" si="26"/>
        <v>-29.468185844392835</v>
      </c>
      <c r="AM39" s="136">
        <f t="shared" si="27"/>
        <v>89.662409430161276</v>
      </c>
      <c r="AN39" s="136">
        <f t="shared" si="28"/>
        <v>1.8524274260606211E-3</v>
      </c>
      <c r="AO39" s="136">
        <f t="shared" si="29"/>
        <v>84.838468347971386</v>
      </c>
      <c r="AP39" s="136">
        <f t="shared" si="30"/>
        <v>-29.468185844392835</v>
      </c>
      <c r="AQ39" s="136">
        <f t="shared" si="31"/>
        <v>89.810576707809957</v>
      </c>
      <c r="AR39" s="136">
        <f t="shared" si="32"/>
        <v>340.8456042527929</v>
      </c>
      <c r="AS39" s="136">
        <f t="shared" si="33"/>
        <v>50.414326780179351</v>
      </c>
      <c r="AT39" s="136">
        <f t="shared" si="34"/>
        <v>43.451314602533557</v>
      </c>
      <c r="AU39" s="136">
        <f t="shared" si="35"/>
        <v>125.21142069948135</v>
      </c>
      <c r="AV39" s="136">
        <f t="shared" si="36"/>
        <v>22.043633573003497</v>
      </c>
      <c r="AW39" s="136">
        <f t="shared" si="37"/>
        <v>78.792499855261212</v>
      </c>
      <c r="AX39" s="137">
        <f t="shared" si="38"/>
        <v>55.85881741624754</v>
      </c>
      <c r="AY39" s="137">
        <f t="shared" si="39"/>
        <v>0.68711238815641174</v>
      </c>
      <c r="AZ39" s="137">
        <f t="shared" si="40"/>
        <v>1.0072696336877083</v>
      </c>
      <c r="BA39" s="136">
        <f t="shared" si="41"/>
        <v>3.2686447051080707</v>
      </c>
      <c r="BB39" s="137">
        <f t="shared" si="42"/>
        <v>1.5196046270684016</v>
      </c>
      <c r="BC39" s="137">
        <f t="shared" si="43"/>
        <v>1.6662753306336926E-36</v>
      </c>
      <c r="BD39" s="137">
        <f t="shared" si="44"/>
        <v>1.9926665476415133</v>
      </c>
      <c r="BE39" s="149">
        <f t="shared" si="45"/>
        <v>-1.1590142026974017E-37</v>
      </c>
      <c r="BF39" s="159">
        <f t="shared" si="46"/>
        <v>49.104166342354496</v>
      </c>
      <c r="BG39" s="160">
        <f t="shared" si="47"/>
        <v>96.436138058241937</v>
      </c>
    </row>
    <row r="40" spans="1:59" x14ac:dyDescent="0.25">
      <c r="A40" s="9">
        <v>39</v>
      </c>
      <c r="B40" s="5">
        <v>6</v>
      </c>
      <c r="C40" s="5" t="s">
        <v>3</v>
      </c>
      <c r="D40" s="5">
        <v>73</v>
      </c>
      <c r="E40" s="5" t="s">
        <v>7</v>
      </c>
      <c r="F40" s="5" t="s">
        <v>64</v>
      </c>
      <c r="G40" s="13" t="s">
        <v>63</v>
      </c>
      <c r="H40" s="5">
        <v>4</v>
      </c>
      <c r="I40" s="85">
        <v>0</v>
      </c>
      <c r="J40" s="93">
        <v>8</v>
      </c>
      <c r="K40" s="47">
        <v>206</v>
      </c>
      <c r="L40" s="44">
        <v>62</v>
      </c>
      <c r="M40" s="44">
        <v>171</v>
      </c>
      <c r="N40" s="44">
        <f>COLOR!R43</f>
        <v>51.29255754625126</v>
      </c>
      <c r="O40" s="44">
        <f>COLOR!S43</f>
        <v>66.754745802622921</v>
      </c>
      <c r="P40" s="51">
        <f>COLOR!T43</f>
        <v>-27.799614351706879</v>
      </c>
      <c r="Q40" s="47">
        <v>105</v>
      </c>
      <c r="R40" s="44">
        <v>89</v>
      </c>
      <c r="S40" s="44">
        <v>90</v>
      </c>
      <c r="T40" s="44">
        <f>COLOR!R269</f>
        <v>39.41988732166957</v>
      </c>
      <c r="U40" s="44">
        <f>COLOR!S269</f>
        <v>6.6984355556338473</v>
      </c>
      <c r="V40" s="51">
        <f>COLOR!T269</f>
        <v>1.8426136502245116</v>
      </c>
      <c r="W40" s="63">
        <f>COLOR!BE269</f>
        <v>68.017515241757835</v>
      </c>
      <c r="X40" s="119">
        <v>1.5</v>
      </c>
      <c r="Y40" s="133">
        <v>1</v>
      </c>
      <c r="Z40" s="134">
        <v>1</v>
      </c>
      <c r="AA40" s="140">
        <v>1</v>
      </c>
      <c r="AB40" s="148">
        <f t="shared" si="16"/>
        <v>39.41988732166957</v>
      </c>
      <c r="AC40" s="135">
        <f t="shared" si="17"/>
        <v>6.6984355556338473</v>
      </c>
      <c r="AD40" s="135">
        <f t="shared" si="18"/>
        <v>1.8426136502245116</v>
      </c>
      <c r="AE40" s="136">
        <f t="shared" si="19"/>
        <v>6.9472486609429369</v>
      </c>
      <c r="AF40" s="136">
        <f t="shared" si="20"/>
        <v>6.7630956348250297</v>
      </c>
      <c r="AG40" s="136">
        <f t="shared" si="21"/>
        <v>1.8426136502245116</v>
      </c>
      <c r="AH40" s="136">
        <f t="shared" si="22"/>
        <v>7.0096139429916589</v>
      </c>
      <c r="AI40" s="136">
        <f t="shared" si="23"/>
        <v>15.240395963821642</v>
      </c>
      <c r="AJ40" s="136">
        <f t="shared" si="24"/>
        <v>51.29255754625126</v>
      </c>
      <c r="AK40" s="136">
        <f t="shared" si="25"/>
        <v>66.754745802622921</v>
      </c>
      <c r="AL40" s="136">
        <f t="shared" si="26"/>
        <v>-27.799614351706879</v>
      </c>
      <c r="AM40" s="136">
        <f t="shared" si="27"/>
        <v>72.311926023833919</v>
      </c>
      <c r="AN40" s="136">
        <f t="shared" si="28"/>
        <v>9.6530120584349399E-3</v>
      </c>
      <c r="AO40" s="136">
        <f t="shared" si="29"/>
        <v>67.399130168813386</v>
      </c>
      <c r="AP40" s="136">
        <f t="shared" si="30"/>
        <v>-27.799614351706879</v>
      </c>
      <c r="AQ40" s="136">
        <f t="shared" si="31"/>
        <v>72.907210244366624</v>
      </c>
      <c r="AR40" s="136">
        <f t="shared" si="32"/>
        <v>337.58568824923981</v>
      </c>
      <c r="AS40" s="136">
        <f t="shared" si="33"/>
        <v>39.958412093679144</v>
      </c>
      <c r="AT40" s="136">
        <f t="shared" si="34"/>
        <v>-3.5869578934692754</v>
      </c>
      <c r="AU40" s="136">
        <f t="shared" si="35"/>
        <v>37.654707714581832</v>
      </c>
      <c r="AV40" s="136">
        <f t="shared" si="36"/>
        <v>11.87267022458169</v>
      </c>
      <c r="AW40" s="136">
        <f t="shared" si="37"/>
        <v>65.897596301374961</v>
      </c>
      <c r="AX40" s="137">
        <f t="shared" si="38"/>
        <v>14.590996080683675</v>
      </c>
      <c r="AY40" s="137">
        <f t="shared" si="39"/>
        <v>1.3715927554138507</v>
      </c>
      <c r="AZ40" s="137">
        <f t="shared" si="40"/>
        <v>1.0501732124413259</v>
      </c>
      <c r="BA40" s="136">
        <f t="shared" si="41"/>
        <v>2.7981285442155617</v>
      </c>
      <c r="BB40" s="137">
        <f t="shared" si="42"/>
        <v>1.8221000281829727</v>
      </c>
      <c r="BC40" s="137">
        <f t="shared" si="43"/>
        <v>3.5292957154626675E-53</v>
      </c>
      <c r="BD40" s="137">
        <f t="shared" si="44"/>
        <v>1.9634989702831962</v>
      </c>
      <c r="BE40" s="149">
        <f t="shared" si="45"/>
        <v>-2.4189455356143895E-54</v>
      </c>
      <c r="BF40" s="159">
        <f t="shared" si="46"/>
        <v>27.323401770662773</v>
      </c>
      <c r="BG40" s="160">
        <f t="shared" si="47"/>
        <v>66.973293792384808</v>
      </c>
    </row>
    <row r="41" spans="1:59" ht="15" thickBot="1" x14ac:dyDescent="0.3">
      <c r="A41" s="10">
        <v>40</v>
      </c>
      <c r="B41" s="11">
        <v>6</v>
      </c>
      <c r="C41" s="11" t="s">
        <v>3</v>
      </c>
      <c r="D41" s="11">
        <v>73</v>
      </c>
      <c r="E41" s="11" t="s">
        <v>7</v>
      </c>
      <c r="F41" s="11" t="s">
        <v>64</v>
      </c>
      <c r="G41" s="15" t="s">
        <v>63</v>
      </c>
      <c r="H41" s="11">
        <v>4</v>
      </c>
      <c r="I41" s="96">
        <v>0</v>
      </c>
      <c r="J41" s="97">
        <v>8</v>
      </c>
      <c r="K41" s="48">
        <v>197</v>
      </c>
      <c r="L41" s="49">
        <v>91</v>
      </c>
      <c r="M41" s="49">
        <v>157</v>
      </c>
      <c r="N41" s="49">
        <f>COLOR!R44</f>
        <v>53.819913511572324</v>
      </c>
      <c r="O41" s="49">
        <f>COLOR!S44</f>
        <v>50.0103065903062</v>
      </c>
      <c r="P41" s="52">
        <f>COLOR!T44</f>
        <v>-15.824174852719985</v>
      </c>
      <c r="Q41" s="48">
        <v>71</v>
      </c>
      <c r="R41" s="49">
        <v>92</v>
      </c>
      <c r="S41" s="49">
        <v>58</v>
      </c>
      <c r="T41" s="49">
        <f>COLOR!R270</f>
        <v>36.587615530436409</v>
      </c>
      <c r="U41" s="49">
        <f>COLOR!S270</f>
        <v>-15.064760757562718</v>
      </c>
      <c r="V41" s="52">
        <f>COLOR!T270</f>
        <v>17.036998111184264</v>
      </c>
      <c r="W41" s="64">
        <f>COLOR!BE270</f>
        <v>74.910434337306896</v>
      </c>
      <c r="X41" s="120">
        <v>1.9</v>
      </c>
      <c r="Y41" s="133">
        <v>1</v>
      </c>
      <c r="Z41" s="134">
        <v>1</v>
      </c>
      <c r="AA41" s="140">
        <v>1</v>
      </c>
      <c r="AB41" s="148">
        <f t="shared" si="16"/>
        <v>36.587615530436409</v>
      </c>
      <c r="AC41" s="135">
        <f t="shared" si="17"/>
        <v>-15.064760757562718</v>
      </c>
      <c r="AD41" s="135">
        <f t="shared" si="18"/>
        <v>17.036998111184264</v>
      </c>
      <c r="AE41" s="136">
        <f t="shared" si="19"/>
        <v>22.742170549951862</v>
      </c>
      <c r="AF41" s="136">
        <f t="shared" si="20"/>
        <v>-15.272287847878573</v>
      </c>
      <c r="AG41" s="136">
        <f t="shared" si="21"/>
        <v>17.036998111184264</v>
      </c>
      <c r="AH41" s="136">
        <f t="shared" si="22"/>
        <v>22.880167847919203</v>
      </c>
      <c r="AI41" s="136">
        <f t="shared" si="23"/>
        <v>131.87365163731604</v>
      </c>
      <c r="AJ41" s="136">
        <f t="shared" si="24"/>
        <v>53.819913511572324</v>
      </c>
      <c r="AK41" s="136">
        <f t="shared" si="25"/>
        <v>50.0103065903062</v>
      </c>
      <c r="AL41" s="136">
        <f t="shared" si="26"/>
        <v>-15.824174852719985</v>
      </c>
      <c r="AM41" s="136">
        <f t="shared" si="27"/>
        <v>52.454125433810063</v>
      </c>
      <c r="AN41" s="136">
        <f t="shared" si="28"/>
        <v>1.3775664523027475E-2</v>
      </c>
      <c r="AO41" s="136">
        <f t="shared" si="29"/>
        <v>50.699231796588016</v>
      </c>
      <c r="AP41" s="136">
        <f t="shared" si="30"/>
        <v>-15.824174852719985</v>
      </c>
      <c r="AQ41" s="136">
        <f t="shared" si="31"/>
        <v>53.111360503508259</v>
      </c>
      <c r="AR41" s="136">
        <f t="shared" si="32"/>
        <v>342.66588430173863</v>
      </c>
      <c r="AS41" s="136">
        <f t="shared" si="33"/>
        <v>37.995764175713731</v>
      </c>
      <c r="AT41" s="136">
        <f t="shared" si="34"/>
        <v>57.269767969527322</v>
      </c>
      <c r="AU41" s="136">
        <f t="shared" si="35"/>
        <v>149.20776733557742</v>
      </c>
      <c r="AV41" s="136">
        <f t="shared" si="36"/>
        <v>17.232297981135915</v>
      </c>
      <c r="AW41" s="136">
        <f t="shared" si="37"/>
        <v>30.231192655589055</v>
      </c>
      <c r="AX41" s="137">
        <f t="shared" si="38"/>
        <v>67.217357009812062</v>
      </c>
      <c r="AY41" s="137">
        <f t="shared" si="39"/>
        <v>0.62357650955968791</v>
      </c>
      <c r="AZ41" s="137">
        <f t="shared" si="40"/>
        <v>1.0526184995204253</v>
      </c>
      <c r="BA41" s="136">
        <f t="shared" si="41"/>
        <v>2.7098093879071179</v>
      </c>
      <c r="BB41" s="137">
        <f t="shared" si="42"/>
        <v>1.3553989900411691</v>
      </c>
      <c r="BC41" s="137">
        <f t="shared" si="43"/>
        <v>3.4335477408265314E-32</v>
      </c>
      <c r="BD41" s="137">
        <f t="shared" si="44"/>
        <v>1.9486599644790183</v>
      </c>
      <c r="BE41" s="149">
        <f t="shared" si="45"/>
        <v>-2.3355357324873574E-33</v>
      </c>
      <c r="BF41" s="159">
        <f t="shared" si="46"/>
        <v>53.402840306170241</v>
      </c>
      <c r="BG41" s="160">
        <f t="shared" si="47"/>
        <v>72.901447714660009</v>
      </c>
    </row>
    <row r="42" spans="1:59" x14ac:dyDescent="0.25">
      <c r="A42" s="7">
        <v>41</v>
      </c>
      <c r="B42" s="8">
        <v>7</v>
      </c>
      <c r="C42" s="8" t="s">
        <v>3</v>
      </c>
      <c r="D42" s="8">
        <v>30</v>
      </c>
      <c r="E42" s="8" t="s">
        <v>6</v>
      </c>
      <c r="F42" s="8" t="s">
        <v>11</v>
      </c>
      <c r="G42" s="14" t="s">
        <v>68</v>
      </c>
      <c r="H42" s="98"/>
      <c r="I42" s="91">
        <v>0</v>
      </c>
      <c r="J42" s="92">
        <v>4</v>
      </c>
      <c r="K42" s="45">
        <v>191</v>
      </c>
      <c r="L42" s="46">
        <v>69</v>
      </c>
      <c r="M42" s="46">
        <v>138</v>
      </c>
      <c r="N42" s="46">
        <f>COLOR!R45</f>
        <v>48.491011562607071</v>
      </c>
      <c r="O42" s="46">
        <f>COLOR!S45</f>
        <v>55.573760999529433</v>
      </c>
      <c r="P42" s="50">
        <f>COLOR!T45</f>
        <v>-12.715269842933985</v>
      </c>
      <c r="Q42" s="45">
        <v>80</v>
      </c>
      <c r="R42" s="46">
        <v>79</v>
      </c>
      <c r="S42" s="46">
        <v>45</v>
      </c>
      <c r="T42" s="46">
        <f>COLOR!R271</f>
        <v>32.9262975287267</v>
      </c>
      <c r="U42" s="46">
        <f>COLOR!S271</f>
        <v>-5.453067137850681</v>
      </c>
      <c r="V42" s="50">
        <f>COLOR!T271</f>
        <v>20.206301905544688</v>
      </c>
      <c r="W42" s="75">
        <f>COLOR!BE271</f>
        <v>71.065912798303174</v>
      </c>
      <c r="X42" s="121">
        <v>1.8</v>
      </c>
      <c r="Y42" s="133">
        <v>1</v>
      </c>
      <c r="Z42" s="134">
        <v>1</v>
      </c>
      <c r="AA42" s="140">
        <v>1</v>
      </c>
      <c r="AB42" s="148">
        <f t="shared" si="16"/>
        <v>32.9262975287267</v>
      </c>
      <c r="AC42" s="135">
        <f t="shared" si="17"/>
        <v>-5.453067137850681</v>
      </c>
      <c r="AD42" s="135">
        <f t="shared" si="18"/>
        <v>20.206301905544688</v>
      </c>
      <c r="AE42" s="136">
        <f t="shared" si="19"/>
        <v>20.929180058184933</v>
      </c>
      <c r="AF42" s="136">
        <f t="shared" si="20"/>
        <v>-5.5120615062880791</v>
      </c>
      <c r="AG42" s="136">
        <f t="shared" si="21"/>
        <v>20.206301905544688</v>
      </c>
      <c r="AH42" s="136">
        <f t="shared" si="22"/>
        <v>20.944628398401385</v>
      </c>
      <c r="AI42" s="136">
        <f t="shared" si="23"/>
        <v>105.25842269610467</v>
      </c>
      <c r="AJ42" s="136">
        <f t="shared" si="24"/>
        <v>48.491011562607071</v>
      </c>
      <c r="AK42" s="136">
        <f t="shared" si="25"/>
        <v>55.573760999529433</v>
      </c>
      <c r="AL42" s="136">
        <f t="shared" si="26"/>
        <v>-12.715269842933985</v>
      </c>
      <c r="AM42" s="136">
        <f t="shared" si="27"/>
        <v>57.009832474858626</v>
      </c>
      <c r="AN42" s="136">
        <f t="shared" si="28"/>
        <v>1.0818566312508382E-2</v>
      </c>
      <c r="AO42" s="136">
        <f t="shared" si="29"/>
        <v>56.174989418138338</v>
      </c>
      <c r="AP42" s="136">
        <f t="shared" si="30"/>
        <v>-12.715269842933985</v>
      </c>
      <c r="AQ42" s="136">
        <f t="shared" si="31"/>
        <v>57.596072116999267</v>
      </c>
      <c r="AR42" s="136">
        <f t="shared" si="32"/>
        <v>347.24595647493817</v>
      </c>
      <c r="AS42" s="136">
        <f t="shared" si="33"/>
        <v>39.270350257700329</v>
      </c>
      <c r="AT42" s="136">
        <f t="shared" si="34"/>
        <v>46.252189585521421</v>
      </c>
      <c r="AU42" s="136">
        <f t="shared" si="35"/>
        <v>118.01246622116651</v>
      </c>
      <c r="AV42" s="136">
        <f t="shared" si="36"/>
        <v>15.564714033880371</v>
      </c>
      <c r="AW42" s="136">
        <f t="shared" si="37"/>
        <v>36.651443718597882</v>
      </c>
      <c r="AX42" s="137">
        <f t="shared" si="38"/>
        <v>59.546568427453977</v>
      </c>
      <c r="AY42" s="137">
        <f t="shared" si="39"/>
        <v>0.6709696727928256</v>
      </c>
      <c r="AZ42" s="137">
        <f t="shared" si="40"/>
        <v>1.1255805568494404</v>
      </c>
      <c r="BA42" s="136">
        <f t="shared" si="41"/>
        <v>2.7671657615965151</v>
      </c>
      <c r="BB42" s="137">
        <f t="shared" si="42"/>
        <v>1.3952382109430328</v>
      </c>
      <c r="BC42" s="137">
        <f t="shared" si="43"/>
        <v>1.3109845310818187E-35</v>
      </c>
      <c r="BD42" s="137">
        <f t="shared" si="44"/>
        <v>1.9589243207831721</v>
      </c>
      <c r="BE42" s="149">
        <f t="shared" si="45"/>
        <v>-8.9644281094746927E-37</v>
      </c>
      <c r="BF42" s="159">
        <f t="shared" si="46"/>
        <v>46.777123422654547</v>
      </c>
      <c r="BG42" s="160">
        <f t="shared" si="47"/>
        <v>69.340490616230554</v>
      </c>
    </row>
    <row r="43" spans="1:59" x14ac:dyDescent="0.25">
      <c r="A43" s="9">
        <v>42</v>
      </c>
      <c r="B43" s="5">
        <v>7</v>
      </c>
      <c r="C43" s="5" t="s">
        <v>3</v>
      </c>
      <c r="D43" s="5">
        <v>30</v>
      </c>
      <c r="E43" s="5" t="s">
        <v>6</v>
      </c>
      <c r="F43" s="5" t="s">
        <v>11</v>
      </c>
      <c r="G43" s="13" t="s">
        <v>68</v>
      </c>
      <c r="H43" s="82"/>
      <c r="I43" s="85">
        <v>0</v>
      </c>
      <c r="J43" s="93">
        <v>4</v>
      </c>
      <c r="K43" s="47">
        <v>255</v>
      </c>
      <c r="L43" s="44">
        <v>122</v>
      </c>
      <c r="M43" s="44">
        <v>178</v>
      </c>
      <c r="N43" s="44">
        <f>COLOR!R46</f>
        <v>68.321979567191363</v>
      </c>
      <c r="O43" s="44">
        <f>COLOR!S46</f>
        <v>56.320169502238279</v>
      </c>
      <c r="P43" s="51">
        <f>COLOR!T46</f>
        <v>-5.3169610515126253</v>
      </c>
      <c r="Q43" s="47">
        <v>143</v>
      </c>
      <c r="R43" s="44">
        <v>113</v>
      </c>
      <c r="S43" s="44">
        <v>78</v>
      </c>
      <c r="T43" s="44">
        <f>COLOR!R272</f>
        <v>49.762956664842704</v>
      </c>
      <c r="U43" s="44">
        <f>COLOR!S272</f>
        <v>6.9671993867138626</v>
      </c>
      <c r="V43" s="51">
        <f>COLOR!T272</f>
        <v>23.885437472310322</v>
      </c>
      <c r="W43" s="63">
        <f>COLOR!BE272</f>
        <v>60.273817448855226</v>
      </c>
      <c r="X43" s="119">
        <v>1.9</v>
      </c>
      <c r="Y43" s="133">
        <v>1</v>
      </c>
      <c r="Z43" s="134">
        <v>1</v>
      </c>
      <c r="AA43" s="140">
        <v>1</v>
      </c>
      <c r="AB43" s="148">
        <f t="shared" si="16"/>
        <v>49.762956664842704</v>
      </c>
      <c r="AC43" s="135">
        <f t="shared" si="17"/>
        <v>6.9671993867138626</v>
      </c>
      <c r="AD43" s="135">
        <f t="shared" si="18"/>
        <v>23.885437472310322</v>
      </c>
      <c r="AE43" s="136">
        <f t="shared" si="19"/>
        <v>24.880835808667523</v>
      </c>
      <c r="AF43" s="136">
        <f t="shared" si="20"/>
        <v>7.0230407760659466</v>
      </c>
      <c r="AG43" s="136">
        <f t="shared" si="21"/>
        <v>23.885437472310322</v>
      </c>
      <c r="AH43" s="136">
        <f t="shared" si="22"/>
        <v>24.89653038047533</v>
      </c>
      <c r="AI43" s="136">
        <f t="shared" si="23"/>
        <v>73.615069401257259</v>
      </c>
      <c r="AJ43" s="136">
        <f t="shared" si="24"/>
        <v>68.321979567191363</v>
      </c>
      <c r="AK43" s="136">
        <f t="shared" si="25"/>
        <v>56.320169502238279</v>
      </c>
      <c r="AL43" s="136">
        <f t="shared" si="26"/>
        <v>-5.3169610515126253</v>
      </c>
      <c r="AM43" s="136">
        <f t="shared" si="27"/>
        <v>56.570589245509481</v>
      </c>
      <c r="AN43" s="136">
        <f t="shared" si="28"/>
        <v>8.0148975582027271E-3</v>
      </c>
      <c r="AO43" s="136">
        <f t="shared" si="29"/>
        <v>56.771569891259325</v>
      </c>
      <c r="AP43" s="136">
        <f t="shared" si="30"/>
        <v>-5.3169610515126253</v>
      </c>
      <c r="AQ43" s="136">
        <f t="shared" si="31"/>
        <v>57.020007214498357</v>
      </c>
      <c r="AR43" s="136">
        <f t="shared" si="32"/>
        <v>354.64955099852091</v>
      </c>
      <c r="AS43" s="136">
        <f t="shared" si="33"/>
        <v>40.958268797486845</v>
      </c>
      <c r="AT43" s="136">
        <f t="shared" si="34"/>
        <v>34.132310199889076</v>
      </c>
      <c r="AU43" s="136">
        <f t="shared" si="35"/>
        <v>78.965518402736336</v>
      </c>
      <c r="AV43" s="136">
        <f t="shared" si="36"/>
        <v>18.559022902348659</v>
      </c>
      <c r="AW43" s="136">
        <f t="shared" si="37"/>
        <v>32.123476834023023</v>
      </c>
      <c r="AX43" s="137">
        <f t="shared" si="38"/>
        <v>47.914282471549157</v>
      </c>
      <c r="AY43" s="137">
        <f t="shared" si="39"/>
        <v>0.76162222773156452</v>
      </c>
      <c r="AZ43" s="137">
        <f t="shared" si="40"/>
        <v>1.1215803499259798</v>
      </c>
      <c r="BA43" s="136">
        <f t="shared" si="41"/>
        <v>2.8431220958869079</v>
      </c>
      <c r="BB43" s="137">
        <f t="shared" si="42"/>
        <v>1.4679209188835523</v>
      </c>
      <c r="BC43" s="137">
        <f t="shared" si="43"/>
        <v>1.4541559438870457E-39</v>
      </c>
      <c r="BD43" s="137">
        <f t="shared" si="44"/>
        <v>1.9691643043782212</v>
      </c>
      <c r="BE43" s="149">
        <f t="shared" si="45"/>
        <v>-9.9954028098979787E-41</v>
      </c>
      <c r="BF43" s="159">
        <f t="shared" si="46"/>
        <v>38.300120212574413</v>
      </c>
      <c r="BG43" s="160">
        <f t="shared" si="47"/>
        <v>57.345407303183592</v>
      </c>
    </row>
    <row r="44" spans="1:59" x14ac:dyDescent="0.25">
      <c r="A44" s="9">
        <v>43</v>
      </c>
      <c r="B44" s="5">
        <v>7</v>
      </c>
      <c r="C44" s="5" t="s">
        <v>3</v>
      </c>
      <c r="D44" s="5">
        <v>30</v>
      </c>
      <c r="E44" s="5" t="s">
        <v>6</v>
      </c>
      <c r="F44" s="5" t="s">
        <v>11</v>
      </c>
      <c r="G44" s="13" t="s">
        <v>68</v>
      </c>
      <c r="H44" s="82"/>
      <c r="I44" s="85">
        <v>0</v>
      </c>
      <c r="J44" s="93">
        <v>4</v>
      </c>
      <c r="K44" s="47">
        <v>197</v>
      </c>
      <c r="L44" s="44">
        <v>85</v>
      </c>
      <c r="M44" s="44">
        <v>117</v>
      </c>
      <c r="N44" s="44">
        <f>COLOR!R47</f>
        <v>51.461585374219894</v>
      </c>
      <c r="O44" s="44">
        <f>COLOR!S47</f>
        <v>47.754734961485859</v>
      </c>
      <c r="P44" s="51">
        <f>COLOR!T47</f>
        <v>4.3778349308833286</v>
      </c>
      <c r="Q44" s="47">
        <v>120</v>
      </c>
      <c r="R44" s="44">
        <v>65</v>
      </c>
      <c r="S44" s="44">
        <v>57</v>
      </c>
      <c r="T44" s="44">
        <f>COLOR!R273</f>
        <v>34.159128223573354</v>
      </c>
      <c r="U44" s="44">
        <f>COLOR!S273</f>
        <v>22.873676729002394</v>
      </c>
      <c r="V44" s="51">
        <f>COLOR!T273</f>
        <v>15.364887067696586</v>
      </c>
      <c r="W44" s="63">
        <f>COLOR!BE273</f>
        <v>32.235964339154577</v>
      </c>
      <c r="X44" s="119">
        <v>1.9</v>
      </c>
      <c r="Y44" s="133">
        <v>1</v>
      </c>
      <c r="Z44" s="134">
        <v>1</v>
      </c>
      <c r="AA44" s="140">
        <v>1</v>
      </c>
      <c r="AB44" s="148">
        <f t="shared" si="16"/>
        <v>34.159128223573354</v>
      </c>
      <c r="AC44" s="135">
        <f t="shared" si="17"/>
        <v>22.873676729002394</v>
      </c>
      <c r="AD44" s="135">
        <f t="shared" si="18"/>
        <v>15.364887067696586</v>
      </c>
      <c r="AE44" s="136">
        <f t="shared" si="19"/>
        <v>27.555123692445573</v>
      </c>
      <c r="AF44" s="136">
        <f t="shared" si="20"/>
        <v>23.180084294717741</v>
      </c>
      <c r="AG44" s="136">
        <f t="shared" si="21"/>
        <v>15.364887067696586</v>
      </c>
      <c r="AH44" s="136">
        <f t="shared" si="22"/>
        <v>27.809999326021025</v>
      </c>
      <c r="AI44" s="136">
        <f t="shared" si="23"/>
        <v>33.538353024992318</v>
      </c>
      <c r="AJ44" s="136">
        <f t="shared" si="24"/>
        <v>51.461585374219894</v>
      </c>
      <c r="AK44" s="136">
        <f t="shared" si="25"/>
        <v>47.754734961485859</v>
      </c>
      <c r="AL44" s="136">
        <f t="shared" si="26"/>
        <v>4.3778349308833286</v>
      </c>
      <c r="AM44" s="136">
        <f t="shared" si="27"/>
        <v>47.954980449624024</v>
      </c>
      <c r="AN44" s="136">
        <f t="shared" si="28"/>
        <v>1.3395641170657835E-2</v>
      </c>
      <c r="AO44" s="136">
        <f t="shared" si="29"/>
        <v>48.394440255229796</v>
      </c>
      <c r="AP44" s="136">
        <f t="shared" si="30"/>
        <v>4.3778349308833286</v>
      </c>
      <c r="AQ44" s="136">
        <f t="shared" si="31"/>
        <v>48.592049620272952</v>
      </c>
      <c r="AR44" s="136">
        <f t="shared" si="32"/>
        <v>5.1689945141300839</v>
      </c>
      <c r="AS44" s="136">
        <f t="shared" si="33"/>
        <v>38.201024473146987</v>
      </c>
      <c r="AT44" s="136">
        <f t="shared" si="34"/>
        <v>19.353673769561201</v>
      </c>
      <c r="AU44" s="136">
        <f t="shared" si="35"/>
        <v>28.369358510862234</v>
      </c>
      <c r="AV44" s="136">
        <f t="shared" si="36"/>
        <v>17.302457150646539</v>
      </c>
      <c r="AW44" s="136">
        <f t="shared" si="37"/>
        <v>20.782050294251928</v>
      </c>
      <c r="AX44" s="137">
        <f t="shared" si="38"/>
        <v>18.016255069454534</v>
      </c>
      <c r="AY44" s="137">
        <f t="shared" si="39"/>
        <v>0.9664788855472517</v>
      </c>
      <c r="AZ44" s="137">
        <f t="shared" si="40"/>
        <v>1.0915743214440492</v>
      </c>
      <c r="BA44" s="136">
        <f t="shared" si="41"/>
        <v>2.7190461012916143</v>
      </c>
      <c r="BB44" s="137">
        <f t="shared" si="42"/>
        <v>1.5538072533935559</v>
      </c>
      <c r="BC44" s="137">
        <f t="shared" si="43"/>
        <v>1.1582044166868101E-44</v>
      </c>
      <c r="BD44" s="137">
        <f t="shared" si="44"/>
        <v>1.95049015877257</v>
      </c>
      <c r="BE44" s="149">
        <f t="shared" si="45"/>
        <v>-7.8856290490950946E-46</v>
      </c>
      <c r="BF44" s="159">
        <f t="shared" si="46"/>
        <v>21.073945710838764</v>
      </c>
      <c r="BG44" s="160">
        <f t="shared" si="47"/>
        <v>27.198940667336402</v>
      </c>
    </row>
    <row r="45" spans="1:59" ht="15" thickBot="1" x14ac:dyDescent="0.3">
      <c r="A45" s="10">
        <v>44</v>
      </c>
      <c r="B45" s="11">
        <v>7</v>
      </c>
      <c r="C45" s="11" t="s">
        <v>3</v>
      </c>
      <c r="D45" s="11">
        <v>30</v>
      </c>
      <c r="E45" s="11" t="s">
        <v>6</v>
      </c>
      <c r="F45" s="11" t="s">
        <v>11</v>
      </c>
      <c r="G45" s="15" t="s">
        <v>68</v>
      </c>
      <c r="H45" s="100"/>
      <c r="I45" s="96">
        <v>0</v>
      </c>
      <c r="J45" s="97">
        <v>4</v>
      </c>
      <c r="K45" s="48">
        <v>214</v>
      </c>
      <c r="L45" s="49">
        <v>114</v>
      </c>
      <c r="M45" s="49">
        <v>126</v>
      </c>
      <c r="N45" s="49">
        <f>COLOR!R48</f>
        <v>59.759056502400625</v>
      </c>
      <c r="O45" s="49">
        <f>COLOR!S48</f>
        <v>40.27223556826992</v>
      </c>
      <c r="P45" s="52">
        <f>COLOR!T48</f>
        <v>11.241825105704306</v>
      </c>
      <c r="Q45" s="48">
        <v>148</v>
      </c>
      <c r="R45" s="49">
        <v>92</v>
      </c>
      <c r="S45" s="49">
        <v>75</v>
      </c>
      <c r="T45" s="49">
        <f>COLOR!R274</f>
        <v>44.910044592274602</v>
      </c>
      <c r="U45" s="49">
        <f>COLOR!S274</f>
        <v>20.970635297156704</v>
      </c>
      <c r="V45" s="52">
        <f>COLOR!T274</f>
        <v>19.367308622700008</v>
      </c>
      <c r="W45" s="64">
        <f>COLOR!BE274</f>
        <v>25.672327711329004</v>
      </c>
      <c r="X45" s="120">
        <v>1.7</v>
      </c>
      <c r="Y45" s="133">
        <v>1</v>
      </c>
      <c r="Z45" s="134">
        <v>1</v>
      </c>
      <c r="AA45" s="140">
        <v>1</v>
      </c>
      <c r="AB45" s="148">
        <f t="shared" si="16"/>
        <v>44.910044592274602</v>
      </c>
      <c r="AC45" s="135">
        <f t="shared" si="17"/>
        <v>20.970635297156704</v>
      </c>
      <c r="AD45" s="135">
        <f t="shared" si="18"/>
        <v>19.367308622700008</v>
      </c>
      <c r="AE45" s="136">
        <f t="shared" si="19"/>
        <v>28.545756042768684</v>
      </c>
      <c r="AF45" s="136">
        <f t="shared" si="20"/>
        <v>21.419928555859467</v>
      </c>
      <c r="AG45" s="136">
        <f t="shared" si="21"/>
        <v>19.367308622700008</v>
      </c>
      <c r="AH45" s="136">
        <f t="shared" si="22"/>
        <v>28.877430332788165</v>
      </c>
      <c r="AI45" s="136">
        <f t="shared" si="23"/>
        <v>42.11901727033505</v>
      </c>
      <c r="AJ45" s="136">
        <f t="shared" si="24"/>
        <v>59.759056502400625</v>
      </c>
      <c r="AK45" s="136">
        <f t="shared" si="25"/>
        <v>40.27223556826992</v>
      </c>
      <c r="AL45" s="136">
        <f t="shared" si="26"/>
        <v>11.241825105704306</v>
      </c>
      <c r="AM45" s="136">
        <f t="shared" si="27"/>
        <v>41.811859434536856</v>
      </c>
      <c r="AN45" s="136">
        <f t="shared" si="28"/>
        <v>2.1424875896043138E-2</v>
      </c>
      <c r="AO45" s="136">
        <f t="shared" si="29"/>
        <v>41.13506321737632</v>
      </c>
      <c r="AP45" s="136">
        <f t="shared" si="30"/>
        <v>11.241825105704306</v>
      </c>
      <c r="AQ45" s="136">
        <f t="shared" si="31"/>
        <v>42.64354649422102</v>
      </c>
      <c r="AR45" s="136">
        <f t="shared" si="32"/>
        <v>15.285154870170464</v>
      </c>
      <c r="AS45" s="136">
        <f t="shared" si="33"/>
        <v>35.760488413504589</v>
      </c>
      <c r="AT45" s="136">
        <f t="shared" si="34"/>
        <v>28.702086070252758</v>
      </c>
      <c r="AU45" s="136">
        <f t="shared" si="35"/>
        <v>26.833862400164584</v>
      </c>
      <c r="AV45" s="136">
        <f t="shared" si="36"/>
        <v>14.849011910126023</v>
      </c>
      <c r="AW45" s="136">
        <f t="shared" si="37"/>
        <v>13.766116161432855</v>
      </c>
      <c r="AX45" s="137">
        <f t="shared" si="38"/>
        <v>16.2850871332225</v>
      </c>
      <c r="AY45" s="137">
        <f t="shared" si="39"/>
        <v>0.82391417751624918</v>
      </c>
      <c r="AZ45" s="137">
        <f t="shared" si="40"/>
        <v>1.0162051424025538</v>
      </c>
      <c r="BA45" s="136">
        <f t="shared" si="41"/>
        <v>2.6092219786077067</v>
      </c>
      <c r="BB45" s="137">
        <f t="shared" si="42"/>
        <v>1.4419536009818799</v>
      </c>
      <c r="BC45" s="137">
        <f t="shared" si="43"/>
        <v>2.1105030778400421E-41</v>
      </c>
      <c r="BD45" s="137">
        <f t="shared" si="44"/>
        <v>1.9230659298205361</v>
      </c>
      <c r="BE45" s="149">
        <f t="shared" si="45"/>
        <v>-1.4167314235942483E-42</v>
      </c>
      <c r="BF45" s="159">
        <f t="shared" si="46"/>
        <v>19.20681421738302</v>
      </c>
      <c r="BG45" s="160">
        <f t="shared" si="47"/>
        <v>20.942188410259483</v>
      </c>
    </row>
    <row r="46" spans="1:59" x14ac:dyDescent="0.25">
      <c r="A46" s="60">
        <v>45</v>
      </c>
      <c r="B46" s="6">
        <v>8</v>
      </c>
      <c r="C46" s="6" t="s">
        <v>3</v>
      </c>
      <c r="D46" s="6">
        <v>66</v>
      </c>
      <c r="E46" s="6" t="s">
        <v>12</v>
      </c>
      <c r="F46" s="6" t="s">
        <v>64</v>
      </c>
      <c r="G46" s="12" t="s">
        <v>69</v>
      </c>
      <c r="H46" s="6">
        <v>3</v>
      </c>
      <c r="I46" s="84">
        <v>1</v>
      </c>
      <c r="J46" s="73">
        <v>5</v>
      </c>
      <c r="K46" s="45">
        <v>214</v>
      </c>
      <c r="L46" s="46">
        <v>108</v>
      </c>
      <c r="M46" s="46">
        <v>127</v>
      </c>
      <c r="N46" s="46">
        <f>COLOR!R49</f>
        <v>58.576775864024725</v>
      </c>
      <c r="O46" s="46">
        <f>COLOR!S49</f>
        <v>43.435773569719892</v>
      </c>
      <c r="P46" s="50">
        <f>COLOR!T49</f>
        <v>8.9918671640340619</v>
      </c>
      <c r="Q46" s="45">
        <v>133</v>
      </c>
      <c r="R46" s="46">
        <v>95</v>
      </c>
      <c r="S46" s="46">
        <v>63</v>
      </c>
      <c r="T46" s="46">
        <f>COLOR!R275</f>
        <v>43.579409784713178</v>
      </c>
      <c r="U46" s="46">
        <f>COLOR!S275</f>
        <v>11.460295712577063</v>
      </c>
      <c r="V46" s="50">
        <f>COLOR!T275</f>
        <v>24.332148156752396</v>
      </c>
      <c r="W46" s="75">
        <f>COLOR!BE275</f>
        <v>38.50553719200748</v>
      </c>
      <c r="X46" s="121">
        <v>1.7</v>
      </c>
      <c r="Y46" s="133">
        <v>1</v>
      </c>
      <c r="Z46" s="134">
        <v>1</v>
      </c>
      <c r="AA46" s="140">
        <v>1</v>
      </c>
      <c r="AB46" s="148">
        <f t="shared" si="16"/>
        <v>43.579409784713178</v>
      </c>
      <c r="AC46" s="135">
        <f t="shared" si="17"/>
        <v>11.460295712577063</v>
      </c>
      <c r="AD46" s="135">
        <f t="shared" si="18"/>
        <v>24.332148156752396</v>
      </c>
      <c r="AE46" s="136">
        <f t="shared" si="19"/>
        <v>26.895944150407903</v>
      </c>
      <c r="AF46" s="136">
        <f t="shared" si="20"/>
        <v>11.686250369360332</v>
      </c>
      <c r="AG46" s="136">
        <f t="shared" si="21"/>
        <v>24.332148156752396</v>
      </c>
      <c r="AH46" s="136">
        <f t="shared" si="22"/>
        <v>26.992996899520502</v>
      </c>
      <c r="AI46" s="136">
        <f t="shared" si="23"/>
        <v>64.345944934909255</v>
      </c>
      <c r="AJ46" s="136">
        <f t="shared" si="24"/>
        <v>58.576775864024725</v>
      </c>
      <c r="AK46" s="136">
        <f t="shared" si="25"/>
        <v>43.435773569719892</v>
      </c>
      <c r="AL46" s="136">
        <f t="shared" si="26"/>
        <v>8.9918671640340619</v>
      </c>
      <c r="AM46" s="136">
        <f t="shared" si="27"/>
        <v>44.356736812975896</v>
      </c>
      <c r="AN46" s="136">
        <f t="shared" si="28"/>
        <v>1.9716302480336179E-2</v>
      </c>
      <c r="AO46" s="136">
        <f t="shared" si="29"/>
        <v>44.292166419887877</v>
      </c>
      <c r="AP46" s="136">
        <f t="shared" si="30"/>
        <v>8.9918671640340619</v>
      </c>
      <c r="AQ46" s="136">
        <f t="shared" si="31"/>
        <v>45.195682108611628</v>
      </c>
      <c r="AR46" s="136">
        <f t="shared" si="32"/>
        <v>11.475805489113293</v>
      </c>
      <c r="AS46" s="136">
        <f t="shared" si="33"/>
        <v>36.094339504066063</v>
      </c>
      <c r="AT46" s="136">
        <f t="shared" si="34"/>
        <v>37.910875212011277</v>
      </c>
      <c r="AU46" s="136">
        <f t="shared" si="35"/>
        <v>52.870139445795964</v>
      </c>
      <c r="AV46" s="136">
        <f t="shared" si="36"/>
        <v>14.997366079311547</v>
      </c>
      <c r="AW46" s="136">
        <f t="shared" si="37"/>
        <v>18.202685209091126</v>
      </c>
      <c r="AX46" s="137">
        <f t="shared" si="38"/>
        <v>31.098749711336314</v>
      </c>
      <c r="AY46" s="137">
        <f t="shared" si="39"/>
        <v>0.72696361379997032</v>
      </c>
      <c r="AZ46" s="137">
        <f t="shared" si="40"/>
        <v>1.0037898524273565</v>
      </c>
      <c r="BA46" s="136">
        <f t="shared" si="41"/>
        <v>2.6242452776829728</v>
      </c>
      <c r="BB46" s="137">
        <f t="shared" si="42"/>
        <v>1.3935890722539834</v>
      </c>
      <c r="BC46" s="137">
        <f t="shared" si="43"/>
        <v>2.6154233231176629E-38</v>
      </c>
      <c r="BD46" s="137">
        <f t="shared" si="44"/>
        <v>1.9276513531217054</v>
      </c>
      <c r="BE46" s="149">
        <f t="shared" si="45"/>
        <v>-1.759858876391647E-39</v>
      </c>
      <c r="BF46" s="159">
        <f t="shared" si="46"/>
        <v>27.736688850764018</v>
      </c>
      <c r="BG46" s="160">
        <f t="shared" si="47"/>
        <v>35.464847456716726</v>
      </c>
    </row>
    <row r="47" spans="1:59" x14ac:dyDescent="0.25">
      <c r="A47" s="9">
        <v>46</v>
      </c>
      <c r="B47" s="5">
        <v>8</v>
      </c>
      <c r="C47" s="5" t="s">
        <v>3</v>
      </c>
      <c r="D47" s="5">
        <v>66</v>
      </c>
      <c r="E47" s="5" t="s">
        <v>12</v>
      </c>
      <c r="F47" s="5" t="s">
        <v>64</v>
      </c>
      <c r="G47" s="13" t="s">
        <v>69</v>
      </c>
      <c r="H47" s="5">
        <v>3</v>
      </c>
      <c r="I47" s="85">
        <v>1</v>
      </c>
      <c r="J47" s="61">
        <v>5</v>
      </c>
      <c r="K47" s="47">
        <v>199</v>
      </c>
      <c r="L47" s="44">
        <v>105</v>
      </c>
      <c r="M47" s="44">
        <v>117</v>
      </c>
      <c r="N47" s="44">
        <f>COLOR!R50</f>
        <v>55.633657599772789</v>
      </c>
      <c r="O47" s="44">
        <f>COLOR!S50</f>
        <v>38.462722501485359</v>
      </c>
      <c r="P47" s="51">
        <f>COLOR!T50</f>
        <v>10.360777326413139</v>
      </c>
      <c r="Q47" s="47">
        <v>138</v>
      </c>
      <c r="R47" s="44">
        <v>92</v>
      </c>
      <c r="S47" s="44">
        <v>73</v>
      </c>
      <c r="T47" s="44">
        <f>COLOR!R276</f>
        <v>43.592061931156337</v>
      </c>
      <c r="U47" s="44">
        <f>COLOR!S276</f>
        <v>16.480075857339738</v>
      </c>
      <c r="V47" s="51">
        <f>COLOR!T276</f>
        <v>18.576716267414739</v>
      </c>
      <c r="W47" s="63">
        <f>COLOR!BE276</f>
        <v>26.376854103741707</v>
      </c>
      <c r="X47" s="119">
        <v>1.5</v>
      </c>
      <c r="Y47" s="133">
        <v>1</v>
      </c>
      <c r="Z47" s="134">
        <v>1</v>
      </c>
      <c r="AA47" s="140">
        <v>1</v>
      </c>
      <c r="AB47" s="148">
        <f t="shared" si="16"/>
        <v>43.592061931156337</v>
      </c>
      <c r="AC47" s="135">
        <f t="shared" si="17"/>
        <v>16.480075857339738</v>
      </c>
      <c r="AD47" s="135">
        <f t="shared" si="18"/>
        <v>18.576716267414739</v>
      </c>
      <c r="AE47" s="136">
        <f t="shared" si="19"/>
        <v>24.833189234242617</v>
      </c>
      <c r="AF47" s="136">
        <f t="shared" si="20"/>
        <v>17.086526744423256</v>
      </c>
      <c r="AG47" s="136">
        <f t="shared" si="21"/>
        <v>18.576716267414739</v>
      </c>
      <c r="AH47" s="136">
        <f t="shared" si="22"/>
        <v>25.239726295424095</v>
      </c>
      <c r="AI47" s="136">
        <f t="shared" si="23"/>
        <v>47.392713712624371</v>
      </c>
      <c r="AJ47" s="136">
        <f t="shared" si="24"/>
        <v>55.633657599772789</v>
      </c>
      <c r="AK47" s="136">
        <f t="shared" si="25"/>
        <v>38.462722501485359</v>
      </c>
      <c r="AL47" s="136">
        <f t="shared" si="26"/>
        <v>10.360777326413139</v>
      </c>
      <c r="AM47" s="136">
        <f t="shared" si="27"/>
        <v>39.83373857716326</v>
      </c>
      <c r="AN47" s="136">
        <f t="shared" si="28"/>
        <v>3.6799034927586405E-2</v>
      </c>
      <c r="AO47" s="136">
        <f t="shared" si="29"/>
        <v>39.878113570227583</v>
      </c>
      <c r="AP47" s="136">
        <f t="shared" si="30"/>
        <v>10.360777326413139</v>
      </c>
      <c r="AQ47" s="136">
        <f t="shared" si="31"/>
        <v>41.20205879234053</v>
      </c>
      <c r="AR47" s="136">
        <f t="shared" si="32"/>
        <v>14.564078919392204</v>
      </c>
      <c r="AS47" s="136">
        <f t="shared" si="33"/>
        <v>33.220892543882314</v>
      </c>
      <c r="AT47" s="136">
        <f t="shared" si="34"/>
        <v>30.978396316008286</v>
      </c>
      <c r="AU47" s="136">
        <f t="shared" si="35"/>
        <v>32.828634793232169</v>
      </c>
      <c r="AV47" s="136">
        <f t="shared" si="36"/>
        <v>12.041595668616452</v>
      </c>
      <c r="AW47" s="136">
        <f t="shared" si="37"/>
        <v>15.962332496916435</v>
      </c>
      <c r="AX47" s="137">
        <f t="shared" si="38"/>
        <v>18.2253127264892</v>
      </c>
      <c r="AY47" s="137">
        <f t="shared" si="39"/>
        <v>0.79593061201507775</v>
      </c>
      <c r="AZ47" s="137">
        <f t="shared" si="40"/>
        <v>1.0005008315400732</v>
      </c>
      <c r="BA47" s="136">
        <f t="shared" si="41"/>
        <v>2.4949401644747038</v>
      </c>
      <c r="BB47" s="137">
        <f t="shared" si="42"/>
        <v>1.3966228800120908</v>
      </c>
      <c r="BC47" s="137">
        <f t="shared" si="43"/>
        <v>1.2587664055995104E-40</v>
      </c>
      <c r="BD47" s="137">
        <f t="shared" si="44"/>
        <v>1.8759062308450416</v>
      </c>
      <c r="BE47" s="149">
        <f t="shared" si="45"/>
        <v>-8.2425887683520473E-42</v>
      </c>
      <c r="BF47" s="159">
        <f t="shared" si="46"/>
        <v>18.870049758457487</v>
      </c>
      <c r="BG47" s="160">
        <f t="shared" si="47"/>
        <v>23.467816391041438</v>
      </c>
    </row>
    <row r="48" spans="1:59" x14ac:dyDescent="0.25">
      <c r="A48" s="9">
        <v>47</v>
      </c>
      <c r="B48" s="5">
        <v>8</v>
      </c>
      <c r="C48" s="5" t="s">
        <v>3</v>
      </c>
      <c r="D48" s="5">
        <v>66</v>
      </c>
      <c r="E48" s="5" t="s">
        <v>12</v>
      </c>
      <c r="F48" s="5" t="s">
        <v>64</v>
      </c>
      <c r="G48" s="13" t="s">
        <v>69</v>
      </c>
      <c r="H48" s="5">
        <v>3</v>
      </c>
      <c r="I48" s="85">
        <v>1</v>
      </c>
      <c r="J48" s="61">
        <v>5</v>
      </c>
      <c r="K48" s="47">
        <v>255</v>
      </c>
      <c r="L48" s="44">
        <v>133</v>
      </c>
      <c r="M48" s="44">
        <v>141</v>
      </c>
      <c r="N48" s="44">
        <f>COLOR!R51</f>
        <v>69.452136358424653</v>
      </c>
      <c r="O48" s="44">
        <f>COLOR!S51</f>
        <v>46.923222614890406</v>
      </c>
      <c r="P48" s="51">
        <f>COLOR!T51</f>
        <v>17.099719162969439</v>
      </c>
      <c r="Q48" s="47">
        <v>105</v>
      </c>
      <c r="R48" s="44">
        <v>88</v>
      </c>
      <c r="S48" s="44">
        <v>60</v>
      </c>
      <c r="T48" s="44">
        <f>COLOR!R277</f>
        <v>38.423428647528411</v>
      </c>
      <c r="U48" s="44">
        <f>COLOR!S277</f>
        <v>2.6177535078420187</v>
      </c>
      <c r="V48" s="51">
        <f>COLOR!T277</f>
        <v>18.818327769154909</v>
      </c>
      <c r="W48" s="63">
        <f>COLOR!BE277</f>
        <v>54.117547159355865</v>
      </c>
      <c r="X48" s="119">
        <v>2.9</v>
      </c>
      <c r="Y48" s="133">
        <v>1</v>
      </c>
      <c r="Z48" s="134">
        <v>1</v>
      </c>
      <c r="AA48" s="140">
        <v>1</v>
      </c>
      <c r="AB48" s="148">
        <f t="shared" si="16"/>
        <v>38.423428647528411</v>
      </c>
      <c r="AC48" s="135">
        <f t="shared" si="17"/>
        <v>2.6177535078420187</v>
      </c>
      <c r="AD48" s="135">
        <f t="shared" si="18"/>
        <v>18.818327769154909</v>
      </c>
      <c r="AE48" s="136">
        <f t="shared" si="19"/>
        <v>18.999528769292304</v>
      </c>
      <c r="AF48" s="136">
        <f t="shared" si="20"/>
        <v>2.6817977788374474</v>
      </c>
      <c r="AG48" s="136">
        <f t="shared" si="21"/>
        <v>18.818327769154909</v>
      </c>
      <c r="AH48" s="136">
        <f t="shared" si="22"/>
        <v>19.008458626462172</v>
      </c>
      <c r="AI48" s="136">
        <f t="shared" si="23"/>
        <v>81.889396917650487</v>
      </c>
      <c r="AJ48" s="136">
        <f t="shared" si="24"/>
        <v>69.452136358424653</v>
      </c>
      <c r="AK48" s="136">
        <f t="shared" si="25"/>
        <v>46.923222614890406</v>
      </c>
      <c r="AL48" s="136">
        <f t="shared" si="26"/>
        <v>17.099719162969439</v>
      </c>
      <c r="AM48" s="136">
        <f t="shared" si="27"/>
        <v>49.941858355681831</v>
      </c>
      <c r="AN48" s="136">
        <f t="shared" si="28"/>
        <v>2.4465355811221723E-2</v>
      </c>
      <c r="AO48" s="136">
        <f t="shared" si="29"/>
        <v>48.071215951972867</v>
      </c>
      <c r="AP48" s="136">
        <f t="shared" si="30"/>
        <v>17.099719162969439</v>
      </c>
      <c r="AQ48" s="136">
        <f t="shared" si="31"/>
        <v>51.021977603319485</v>
      </c>
      <c r="AR48" s="136">
        <f t="shared" si="32"/>
        <v>19.581306069510301</v>
      </c>
      <c r="AS48" s="136">
        <f t="shared" si="33"/>
        <v>35.015218114890828</v>
      </c>
      <c r="AT48" s="136">
        <f t="shared" si="34"/>
        <v>50.735351493580396</v>
      </c>
      <c r="AU48" s="136">
        <f t="shared" si="35"/>
        <v>62.308090848140182</v>
      </c>
      <c r="AV48" s="136">
        <f t="shared" si="36"/>
        <v>31.028707710896242</v>
      </c>
      <c r="AW48" s="136">
        <f t="shared" si="37"/>
        <v>32.013518976857313</v>
      </c>
      <c r="AX48" s="137">
        <f t="shared" si="38"/>
        <v>32.222468874302713</v>
      </c>
      <c r="AY48" s="137">
        <f t="shared" si="39"/>
        <v>0.64923289587863497</v>
      </c>
      <c r="AZ48" s="137">
        <f t="shared" si="40"/>
        <v>1.039033997781049</v>
      </c>
      <c r="BA48" s="136">
        <f t="shared" si="41"/>
        <v>2.5756848151700873</v>
      </c>
      <c r="BB48" s="137">
        <f t="shared" si="42"/>
        <v>1.3409954718482893</v>
      </c>
      <c r="BC48" s="137">
        <f t="shared" si="43"/>
        <v>3.37933326758827E-34</v>
      </c>
      <c r="BD48" s="137">
        <f t="shared" si="44"/>
        <v>1.9116438334513017</v>
      </c>
      <c r="BE48" s="149">
        <f t="shared" si="45"/>
        <v>-2.2549938781047308E-35</v>
      </c>
      <c r="BF48" s="159">
        <f t="shared" si="46"/>
        <v>40.294735873934933</v>
      </c>
      <c r="BG48" s="160">
        <f t="shared" si="47"/>
        <v>44.338788981397244</v>
      </c>
    </row>
    <row r="49" spans="1:59" x14ac:dyDescent="0.25">
      <c r="A49" s="9">
        <v>48</v>
      </c>
      <c r="B49" s="5">
        <v>8</v>
      </c>
      <c r="C49" s="5" t="s">
        <v>3</v>
      </c>
      <c r="D49" s="5">
        <v>66</v>
      </c>
      <c r="E49" s="5" t="s">
        <v>12</v>
      </c>
      <c r="F49" s="5" t="s">
        <v>64</v>
      </c>
      <c r="G49" s="13" t="s">
        <v>69</v>
      </c>
      <c r="H49" s="5">
        <v>3</v>
      </c>
      <c r="I49" s="85">
        <v>1</v>
      </c>
      <c r="J49" s="61">
        <v>5</v>
      </c>
      <c r="K49" s="47">
        <v>253</v>
      </c>
      <c r="L49" s="44">
        <v>101</v>
      </c>
      <c r="M49" s="44">
        <v>140</v>
      </c>
      <c r="N49" s="44">
        <f>COLOR!R52</f>
        <v>63.424965171965411</v>
      </c>
      <c r="O49" s="44">
        <f>COLOR!S52</f>
        <v>61.023041154357081</v>
      </c>
      <c r="P49" s="51">
        <f>COLOR!T52</f>
        <v>9.1642420533960554</v>
      </c>
      <c r="Q49" s="47">
        <v>146</v>
      </c>
      <c r="R49" s="44">
        <v>68</v>
      </c>
      <c r="S49" s="44">
        <v>124</v>
      </c>
      <c r="T49" s="44">
        <f>COLOR!R278</f>
        <v>40.763563221340014</v>
      </c>
      <c r="U49" s="44">
        <f>COLOR!S278</f>
        <v>40.195284078551886</v>
      </c>
      <c r="V49" s="51">
        <f>COLOR!T278</f>
        <v>-16.614178457821449</v>
      </c>
      <c r="W49" s="63">
        <f>COLOR!BE278</f>
        <v>40.147995805889501</v>
      </c>
      <c r="X49" s="119">
        <v>2.2000000000000002</v>
      </c>
      <c r="Y49" s="133">
        <v>1</v>
      </c>
      <c r="Z49" s="134">
        <v>1</v>
      </c>
      <c r="AA49" s="140">
        <v>1</v>
      </c>
      <c r="AB49" s="148">
        <f t="shared" si="16"/>
        <v>40.763563221340014</v>
      </c>
      <c r="AC49" s="135">
        <f t="shared" si="17"/>
        <v>40.195284078551886</v>
      </c>
      <c r="AD49" s="135">
        <f t="shared" si="18"/>
        <v>-16.614178457821449</v>
      </c>
      <c r="AE49" s="136">
        <f t="shared" si="19"/>
        <v>43.493583296663715</v>
      </c>
      <c r="AF49" s="136">
        <f t="shared" si="20"/>
        <v>40.250110327720556</v>
      </c>
      <c r="AG49" s="136">
        <f t="shared" si="21"/>
        <v>-16.614178457821449</v>
      </c>
      <c r="AH49" s="136">
        <f t="shared" si="22"/>
        <v>43.544256879891925</v>
      </c>
      <c r="AI49" s="136">
        <f t="shared" si="23"/>
        <v>337.5704626562308</v>
      </c>
      <c r="AJ49" s="136">
        <f t="shared" si="24"/>
        <v>63.424965171965411</v>
      </c>
      <c r="AK49" s="136">
        <f t="shared" si="25"/>
        <v>61.023041154357081</v>
      </c>
      <c r="AL49" s="136">
        <f t="shared" si="26"/>
        <v>9.1642420533960554</v>
      </c>
      <c r="AM49" s="136">
        <f t="shared" si="27"/>
        <v>61.707332498979333</v>
      </c>
      <c r="AN49" s="136">
        <f t="shared" si="28"/>
        <v>1.3639970565085258E-3</v>
      </c>
      <c r="AO49" s="136">
        <f t="shared" si="29"/>
        <v>61.106276402870819</v>
      </c>
      <c r="AP49" s="136">
        <f t="shared" si="30"/>
        <v>9.1642420533960554</v>
      </c>
      <c r="AQ49" s="136">
        <f t="shared" si="31"/>
        <v>61.789645963035589</v>
      </c>
      <c r="AR49" s="136">
        <f t="shared" si="32"/>
        <v>8.5292072324131869</v>
      </c>
      <c r="AS49" s="136">
        <f t="shared" si="33"/>
        <v>52.666951421463757</v>
      </c>
      <c r="AT49" s="136">
        <f t="shared" si="34"/>
        <v>-6.9501650556780135</v>
      </c>
      <c r="AU49" s="136">
        <f t="shared" si="35"/>
        <v>30.958744576182369</v>
      </c>
      <c r="AV49" s="136">
        <f t="shared" si="36"/>
        <v>22.661401950625397</v>
      </c>
      <c r="AW49" s="136">
        <f t="shared" si="37"/>
        <v>18.245389083143664</v>
      </c>
      <c r="AX49" s="137">
        <f t="shared" si="38"/>
        <v>27.687766334829334</v>
      </c>
      <c r="AY49" s="137">
        <f t="shared" si="39"/>
        <v>1.409220716037247</v>
      </c>
      <c r="AZ49" s="137">
        <f t="shared" si="40"/>
        <v>1.0133224599204131</v>
      </c>
      <c r="BA49" s="136">
        <f t="shared" si="41"/>
        <v>3.3700128139658689</v>
      </c>
      <c r="BB49" s="137">
        <f t="shared" si="42"/>
        <v>2.1132903849048108</v>
      </c>
      <c r="BC49" s="137">
        <f t="shared" si="43"/>
        <v>1.7286823716984771E-54</v>
      </c>
      <c r="BD49" s="137">
        <f t="shared" si="44"/>
        <v>1.9945918532449443</v>
      </c>
      <c r="BE49" s="149">
        <f t="shared" si="45"/>
        <v>-1.2035845588419464E-55</v>
      </c>
      <c r="BF49" s="159">
        <f t="shared" si="46"/>
        <v>26.478138994401878</v>
      </c>
      <c r="BG49" s="160">
        <f t="shared" si="47"/>
        <v>33.140947917371236</v>
      </c>
    </row>
    <row r="50" spans="1:59" ht="15" thickBot="1" x14ac:dyDescent="0.3">
      <c r="A50" s="16">
        <v>49</v>
      </c>
      <c r="B50" s="18">
        <v>8</v>
      </c>
      <c r="C50" s="18" t="s">
        <v>3</v>
      </c>
      <c r="D50" s="18">
        <v>66</v>
      </c>
      <c r="E50" s="18" t="s">
        <v>12</v>
      </c>
      <c r="F50" s="18" t="s">
        <v>64</v>
      </c>
      <c r="G50" s="17" t="s">
        <v>69</v>
      </c>
      <c r="H50" s="18">
        <v>3</v>
      </c>
      <c r="I50" s="86">
        <v>1</v>
      </c>
      <c r="J50" s="79">
        <v>5</v>
      </c>
      <c r="K50" s="48">
        <v>218</v>
      </c>
      <c r="L50" s="49">
        <v>46</v>
      </c>
      <c r="M50" s="49">
        <v>147</v>
      </c>
      <c r="N50" s="49">
        <f>COLOR!R53</f>
        <v>50.661519926890278</v>
      </c>
      <c r="O50" s="49">
        <f>COLOR!S53</f>
        <v>71.623779116927793</v>
      </c>
      <c r="P50" s="52">
        <f>COLOR!T53</f>
        <v>-14.378248805268123</v>
      </c>
      <c r="Q50" s="48">
        <v>128</v>
      </c>
      <c r="R50" s="49">
        <v>78</v>
      </c>
      <c r="S50" s="49">
        <v>103</v>
      </c>
      <c r="T50" s="49">
        <f>COLOR!R279</f>
        <v>39.639829890920367</v>
      </c>
      <c r="U50" s="49">
        <f>COLOR!S279</f>
        <v>24.813913819096534</v>
      </c>
      <c r="V50" s="52">
        <f>COLOR!T279</f>
        <v>-5.5784040362951037</v>
      </c>
      <c r="W50" s="64">
        <f>COLOR!BE279</f>
        <v>48.888428164629381</v>
      </c>
      <c r="X50" s="120">
        <v>1.5</v>
      </c>
      <c r="Y50" s="133">
        <v>1</v>
      </c>
      <c r="Z50" s="134">
        <v>1</v>
      </c>
      <c r="AA50" s="140">
        <v>1</v>
      </c>
      <c r="AB50" s="148">
        <f t="shared" si="16"/>
        <v>39.639829890920367</v>
      </c>
      <c r="AC50" s="135">
        <f t="shared" si="17"/>
        <v>24.813913819096534</v>
      </c>
      <c r="AD50" s="135">
        <f t="shared" si="18"/>
        <v>-5.5784040362951037</v>
      </c>
      <c r="AE50" s="136">
        <f t="shared" si="19"/>
        <v>25.433224542194868</v>
      </c>
      <c r="AF50" s="136">
        <f t="shared" si="20"/>
        <v>24.867491668641428</v>
      </c>
      <c r="AG50" s="136">
        <f t="shared" si="21"/>
        <v>-5.5784040362951037</v>
      </c>
      <c r="AH50" s="136">
        <f t="shared" si="22"/>
        <v>25.485500455790628</v>
      </c>
      <c r="AI50" s="136">
        <f t="shared" si="23"/>
        <v>347.35642421110498</v>
      </c>
      <c r="AJ50" s="136">
        <f t="shared" si="24"/>
        <v>50.661519926890278</v>
      </c>
      <c r="AK50" s="136">
        <f t="shared" si="25"/>
        <v>71.623779116927793</v>
      </c>
      <c r="AL50" s="136">
        <f t="shared" si="26"/>
        <v>-14.378248805268123</v>
      </c>
      <c r="AM50" s="136">
        <f t="shared" si="27"/>
        <v>73.052719139650478</v>
      </c>
      <c r="AN50" s="136">
        <f t="shared" si="28"/>
        <v>2.1591857671264258E-3</v>
      </c>
      <c r="AO50" s="136">
        <f t="shared" si="29"/>
        <v>71.778428161384866</v>
      </c>
      <c r="AP50" s="136">
        <f t="shared" si="30"/>
        <v>-14.378248805268123</v>
      </c>
      <c r="AQ50" s="136">
        <f t="shared" si="31"/>
        <v>73.204349515758153</v>
      </c>
      <c r="AR50" s="136">
        <f t="shared" si="32"/>
        <v>348.67275066156424</v>
      </c>
      <c r="AS50" s="136">
        <f t="shared" si="33"/>
        <v>49.344924985774391</v>
      </c>
      <c r="AT50" s="136">
        <f t="shared" si="34"/>
        <v>348.01458743633464</v>
      </c>
      <c r="AU50" s="136">
        <f t="shared" si="35"/>
        <v>1.3163264504592576</v>
      </c>
      <c r="AV50" s="136">
        <f t="shared" si="36"/>
        <v>11.021690035969911</v>
      </c>
      <c r="AW50" s="136">
        <f t="shared" si="37"/>
        <v>47.718849059967525</v>
      </c>
      <c r="AX50" s="137">
        <f t="shared" si="38"/>
        <v>0.99230790396205404</v>
      </c>
      <c r="AY50" s="137">
        <f t="shared" si="39"/>
        <v>1.4416706680325388</v>
      </c>
      <c r="AZ50" s="137">
        <f t="shared" si="40"/>
        <v>1.0534723910625732</v>
      </c>
      <c r="BA50" s="136">
        <f t="shared" si="41"/>
        <v>3.2205216243598476</v>
      </c>
      <c r="BB50" s="137">
        <f t="shared" si="42"/>
        <v>2.0670869645238534</v>
      </c>
      <c r="BC50" s="137">
        <f t="shared" si="43"/>
        <v>5.9247867513919882E-3</v>
      </c>
      <c r="BD50" s="137">
        <f t="shared" si="44"/>
        <v>1.9914866064000729</v>
      </c>
      <c r="BE50" s="149">
        <f t="shared" si="45"/>
        <v>-4.1186745262336268E-4</v>
      </c>
      <c r="BF50" s="159">
        <f t="shared" si="46"/>
        <v>18.144783058650091</v>
      </c>
      <c r="BG50" s="160">
        <f t="shared" si="47"/>
        <v>47.62983053884539</v>
      </c>
    </row>
    <row r="51" spans="1:59" x14ac:dyDescent="0.25">
      <c r="A51" s="7">
        <v>50</v>
      </c>
      <c r="B51" s="8">
        <v>9</v>
      </c>
      <c r="C51" s="8" t="s">
        <v>6</v>
      </c>
      <c r="D51" s="8">
        <v>72</v>
      </c>
      <c r="E51" s="8" t="s">
        <v>10</v>
      </c>
      <c r="F51" s="8" t="s">
        <v>11</v>
      </c>
      <c r="G51" s="14" t="s">
        <v>63</v>
      </c>
      <c r="H51" s="8">
        <v>4</v>
      </c>
      <c r="I51" s="91">
        <v>0</v>
      </c>
      <c r="J51" s="114">
        <v>3</v>
      </c>
      <c r="K51" s="53">
        <v>219</v>
      </c>
      <c r="L51" s="54">
        <v>135</v>
      </c>
      <c r="M51" s="54">
        <v>209</v>
      </c>
      <c r="N51" s="54">
        <f>COLOR!R54</f>
        <v>67.285324878507367</v>
      </c>
      <c r="O51" s="54">
        <f>COLOR!S54</f>
        <v>43.018413999877879</v>
      </c>
      <c r="P51" s="55">
        <f>COLOR!T54</f>
        <v>-24.690755659156792</v>
      </c>
      <c r="Q51" s="53">
        <v>147</v>
      </c>
      <c r="R51" s="54">
        <v>124</v>
      </c>
      <c r="S51" s="54">
        <v>104</v>
      </c>
      <c r="T51" s="54">
        <f>COLOR!R280</f>
        <v>53.64247358911372</v>
      </c>
      <c r="U51" s="54">
        <f>COLOR!S280</f>
        <v>5.6862877313582638</v>
      </c>
      <c r="V51" s="55">
        <f>COLOR!T280</f>
        <v>14.219324067965733</v>
      </c>
      <c r="W51" s="65">
        <f>COLOR!BE280</f>
        <v>55.622022144149284</v>
      </c>
      <c r="X51" s="118">
        <v>1.6</v>
      </c>
      <c r="Y51" s="133">
        <v>1</v>
      </c>
      <c r="Z51" s="134">
        <v>1</v>
      </c>
      <c r="AA51" s="140">
        <v>1</v>
      </c>
      <c r="AB51" s="148">
        <f t="shared" si="16"/>
        <v>53.64247358911372</v>
      </c>
      <c r="AC51" s="135">
        <f t="shared" si="17"/>
        <v>5.6862877313582638</v>
      </c>
      <c r="AD51" s="135">
        <f t="shared" si="18"/>
        <v>14.219324067965733</v>
      </c>
      <c r="AE51" s="136">
        <f t="shared" si="19"/>
        <v>15.314145262260805</v>
      </c>
      <c r="AF51" s="136">
        <f t="shared" si="20"/>
        <v>5.8905913153930536</v>
      </c>
      <c r="AG51" s="136">
        <f t="shared" si="21"/>
        <v>14.219324067965733</v>
      </c>
      <c r="AH51" s="136">
        <f t="shared" si="22"/>
        <v>15.391174191555809</v>
      </c>
      <c r="AI51" s="136">
        <f t="shared" si="23"/>
        <v>67.497405282014924</v>
      </c>
      <c r="AJ51" s="136">
        <f t="shared" si="24"/>
        <v>67.285324878507367</v>
      </c>
      <c r="AK51" s="136">
        <f t="shared" si="25"/>
        <v>43.018413999877879</v>
      </c>
      <c r="AL51" s="136">
        <f t="shared" si="26"/>
        <v>-24.690755659156792</v>
      </c>
      <c r="AM51" s="136">
        <f t="shared" si="27"/>
        <v>49.600578203132592</v>
      </c>
      <c r="AN51" s="136">
        <f t="shared" si="28"/>
        <v>3.5929167444009869E-2</v>
      </c>
      <c r="AO51" s="136">
        <f t="shared" si="29"/>
        <v>44.564029799655231</v>
      </c>
      <c r="AP51" s="136">
        <f t="shared" si="30"/>
        <v>-24.690755659156792</v>
      </c>
      <c r="AQ51" s="136">
        <f t="shared" si="31"/>
        <v>50.946895558068526</v>
      </c>
      <c r="AR51" s="136">
        <f t="shared" si="32"/>
        <v>331.01130114836542</v>
      </c>
      <c r="AS51" s="136">
        <f t="shared" si="33"/>
        <v>33.169034874812169</v>
      </c>
      <c r="AT51" s="136">
        <f t="shared" si="34"/>
        <v>19.254353215190179</v>
      </c>
      <c r="AU51" s="136">
        <f t="shared" si="35"/>
        <v>96.486104133649519</v>
      </c>
      <c r="AV51" s="136">
        <f t="shared" si="36"/>
        <v>13.642851289393647</v>
      </c>
      <c r="AW51" s="136">
        <f t="shared" si="37"/>
        <v>35.555721366512714</v>
      </c>
      <c r="AX51" s="137">
        <f t="shared" si="38"/>
        <v>41.778221918530157</v>
      </c>
      <c r="AY51" s="137">
        <f t="shared" si="39"/>
        <v>0.96820680505419698</v>
      </c>
      <c r="AZ51" s="137">
        <f t="shared" si="40"/>
        <v>1.1443294300320492</v>
      </c>
      <c r="BA51" s="136">
        <f t="shared" si="41"/>
        <v>2.4926065693665476</v>
      </c>
      <c r="BB51" s="137">
        <f t="shared" si="42"/>
        <v>1.4817172792430968</v>
      </c>
      <c r="BC51" s="137">
        <f t="shared" si="43"/>
        <v>1.0678039052796552E-44</v>
      </c>
      <c r="BD51" s="137">
        <f t="shared" si="44"/>
        <v>1.8746673495716735</v>
      </c>
      <c r="BE51" s="149">
        <f t="shared" si="45"/>
        <v>-6.9875203164513317E-46</v>
      </c>
      <c r="BF51" s="159">
        <f t="shared" si="46"/>
        <v>33.773012360764334</v>
      </c>
      <c r="BG51" s="160">
        <f t="shared" si="47"/>
        <v>53.922926071381951</v>
      </c>
    </row>
    <row r="52" spans="1:59" x14ac:dyDescent="0.25">
      <c r="A52" s="9">
        <v>51</v>
      </c>
      <c r="B52" s="5">
        <v>9</v>
      </c>
      <c r="C52" s="5" t="s">
        <v>6</v>
      </c>
      <c r="D52" s="5">
        <v>72</v>
      </c>
      <c r="E52" s="5" t="s">
        <v>10</v>
      </c>
      <c r="F52" s="5" t="s">
        <v>11</v>
      </c>
      <c r="G52" s="13" t="s">
        <v>63</v>
      </c>
      <c r="H52" s="5">
        <v>4</v>
      </c>
      <c r="I52" s="85">
        <v>0</v>
      </c>
      <c r="J52" s="93">
        <v>3</v>
      </c>
      <c r="K52" s="47">
        <v>255</v>
      </c>
      <c r="L52" s="44">
        <v>172</v>
      </c>
      <c r="M52" s="44">
        <v>255</v>
      </c>
      <c r="N52" s="44">
        <f>COLOR!R55</f>
        <v>80.7387998659365</v>
      </c>
      <c r="O52" s="44">
        <f>COLOR!S55</f>
        <v>43.096389990455229</v>
      </c>
      <c r="P52" s="51">
        <f>COLOR!T55</f>
        <v>-28.828446153082265</v>
      </c>
      <c r="Q52" s="47">
        <v>158</v>
      </c>
      <c r="R52" s="44">
        <v>177</v>
      </c>
      <c r="S52" s="44">
        <v>84</v>
      </c>
      <c r="T52" s="44">
        <f>COLOR!R281</f>
        <v>69.021322162264909</v>
      </c>
      <c r="U52" s="44">
        <f>COLOR!S281</f>
        <v>-20.671434132221666</v>
      </c>
      <c r="V52" s="51">
        <f>COLOR!T281</f>
        <v>44.821543477575851</v>
      </c>
      <c r="W52" s="63">
        <f>COLOR!BE281</f>
        <v>98.122146581048369</v>
      </c>
      <c r="X52" s="119">
        <v>1.4</v>
      </c>
      <c r="Y52" s="133">
        <v>1</v>
      </c>
      <c r="Z52" s="134">
        <v>1</v>
      </c>
      <c r="AA52" s="140">
        <v>1</v>
      </c>
      <c r="AB52" s="148">
        <f t="shared" si="16"/>
        <v>69.021322162264909</v>
      </c>
      <c r="AC52" s="135">
        <f t="shared" si="17"/>
        <v>-20.671434132221666</v>
      </c>
      <c r="AD52" s="135">
        <f t="shared" si="18"/>
        <v>44.821543477575851</v>
      </c>
      <c r="AE52" s="136">
        <f t="shared" si="19"/>
        <v>49.358676530018521</v>
      </c>
      <c r="AF52" s="136">
        <f t="shared" si="20"/>
        <v>-20.708353770444663</v>
      </c>
      <c r="AG52" s="136">
        <f t="shared" si="21"/>
        <v>44.821543477575851</v>
      </c>
      <c r="AH52" s="136">
        <f t="shared" si="22"/>
        <v>49.374149872115389</v>
      </c>
      <c r="AI52" s="136">
        <f t="shared" si="23"/>
        <v>114.7977805642843</v>
      </c>
      <c r="AJ52" s="136">
        <f t="shared" si="24"/>
        <v>80.7387998659365</v>
      </c>
      <c r="AK52" s="136">
        <f t="shared" si="25"/>
        <v>43.096389990455229</v>
      </c>
      <c r="AL52" s="136">
        <f t="shared" si="26"/>
        <v>-28.828446153082265</v>
      </c>
      <c r="AM52" s="136">
        <f t="shared" si="27"/>
        <v>51.84957220470168</v>
      </c>
      <c r="AN52" s="136">
        <f t="shared" si="28"/>
        <v>1.7860221011685717E-3</v>
      </c>
      <c r="AO52" s="136">
        <f t="shared" si="29"/>
        <v>43.173361095458759</v>
      </c>
      <c r="AP52" s="136">
        <f t="shared" si="30"/>
        <v>-28.828446153082265</v>
      </c>
      <c r="AQ52" s="136">
        <f t="shared" si="31"/>
        <v>51.913566780563592</v>
      </c>
      <c r="AR52" s="136">
        <f t="shared" si="32"/>
        <v>326.26750137014074</v>
      </c>
      <c r="AS52" s="136">
        <f t="shared" si="33"/>
        <v>50.64385832633949</v>
      </c>
      <c r="AT52" s="136">
        <f t="shared" si="34"/>
        <v>40.532640967212501</v>
      </c>
      <c r="AU52" s="136">
        <f t="shared" si="35"/>
        <v>148.53027919414356</v>
      </c>
      <c r="AV52" s="136">
        <f t="shared" si="36"/>
        <v>11.717477703671591</v>
      </c>
      <c r="AW52" s="136">
        <f t="shared" si="37"/>
        <v>2.539416908448203</v>
      </c>
      <c r="AX52" s="137">
        <f t="shared" si="38"/>
        <v>97.461509472046032</v>
      </c>
      <c r="AY52" s="137">
        <f t="shared" si="39"/>
        <v>0.70663819652873272</v>
      </c>
      <c r="AZ52" s="137">
        <f t="shared" si="40"/>
        <v>1.3673142582885522</v>
      </c>
      <c r="BA52" s="136">
        <f t="shared" si="41"/>
        <v>3.278973624685277</v>
      </c>
      <c r="BB52" s="137">
        <f t="shared" si="42"/>
        <v>1.5368032706947177</v>
      </c>
      <c r="BC52" s="137">
        <f t="shared" si="43"/>
        <v>1.8906825464124771E-37</v>
      </c>
      <c r="BD52" s="137">
        <f t="shared" si="44"/>
        <v>1.9928948465895437</v>
      </c>
      <c r="BE52" s="149">
        <f t="shared" si="45"/>
        <v>-1.3152562144378857E-38</v>
      </c>
      <c r="BF52" s="159">
        <f t="shared" si="46"/>
        <v>63.999415696295166</v>
      </c>
      <c r="BG52" s="160">
        <f t="shared" si="47"/>
        <v>97.41999982517298</v>
      </c>
    </row>
    <row r="53" spans="1:59" ht="15" thickBot="1" x14ac:dyDescent="0.3">
      <c r="A53" s="10">
        <v>52</v>
      </c>
      <c r="B53" s="11">
        <v>9</v>
      </c>
      <c r="C53" s="11" t="s">
        <v>6</v>
      </c>
      <c r="D53" s="11">
        <v>72</v>
      </c>
      <c r="E53" s="11" t="s">
        <v>10</v>
      </c>
      <c r="F53" s="11" t="s">
        <v>11</v>
      </c>
      <c r="G53" s="15" t="s">
        <v>63</v>
      </c>
      <c r="H53" s="11">
        <v>4</v>
      </c>
      <c r="I53" s="96">
        <v>0</v>
      </c>
      <c r="J53" s="97">
        <v>3</v>
      </c>
      <c r="K53" s="56">
        <v>255</v>
      </c>
      <c r="L53" s="57">
        <v>188</v>
      </c>
      <c r="M53" s="57">
        <v>255</v>
      </c>
      <c r="N53" s="57">
        <f>COLOR!R56</f>
        <v>84.204700410841767</v>
      </c>
      <c r="O53" s="57">
        <f>COLOR!S56</f>
        <v>34.751526442918788</v>
      </c>
      <c r="P53" s="58">
        <f>COLOR!T56</f>
        <v>-23.539307827824473</v>
      </c>
      <c r="Q53" s="56">
        <v>105</v>
      </c>
      <c r="R53" s="57">
        <v>132</v>
      </c>
      <c r="S53" s="57">
        <v>100</v>
      </c>
      <c r="T53" s="57">
        <f>COLOR!R282</f>
        <v>52.339348839899728</v>
      </c>
      <c r="U53" s="57">
        <f>COLOR!S282</f>
        <v>-16.227005987827059</v>
      </c>
      <c r="V53" s="58">
        <f>COLOR!T282</f>
        <v>14.177310452694968</v>
      </c>
      <c r="W53" s="78">
        <f>COLOR!BE282</f>
        <v>70.970097182198913</v>
      </c>
      <c r="X53" s="122">
        <v>2.7</v>
      </c>
      <c r="Y53" s="133">
        <v>1</v>
      </c>
      <c r="Z53" s="134">
        <v>1</v>
      </c>
      <c r="AA53" s="140">
        <v>1</v>
      </c>
      <c r="AB53" s="148">
        <f t="shared" si="16"/>
        <v>52.339348839899728</v>
      </c>
      <c r="AC53" s="135">
        <f t="shared" si="17"/>
        <v>-16.227005987827059</v>
      </c>
      <c r="AD53" s="135">
        <f t="shared" si="18"/>
        <v>14.177310452694968</v>
      </c>
      <c r="AE53" s="136">
        <f t="shared" si="19"/>
        <v>21.547896765138571</v>
      </c>
      <c r="AF53" s="136">
        <f t="shared" si="20"/>
        <v>-16.894172183710474</v>
      </c>
      <c r="AG53" s="136">
        <f t="shared" si="21"/>
        <v>14.177310452694968</v>
      </c>
      <c r="AH53" s="136">
        <f t="shared" si="22"/>
        <v>22.054686246803666</v>
      </c>
      <c r="AI53" s="136">
        <f t="shared" si="23"/>
        <v>139.99718041247124</v>
      </c>
      <c r="AJ53" s="136">
        <f t="shared" si="24"/>
        <v>84.204700410841767</v>
      </c>
      <c r="AK53" s="136">
        <f t="shared" si="25"/>
        <v>34.751526442918788</v>
      </c>
      <c r="AL53" s="136">
        <f t="shared" si="26"/>
        <v>-23.539307827824473</v>
      </c>
      <c r="AM53" s="136">
        <f t="shared" si="27"/>
        <v>41.973415433175823</v>
      </c>
      <c r="AN53" s="136">
        <f t="shared" si="28"/>
        <v>4.1114559049518884E-2</v>
      </c>
      <c r="AO53" s="136">
        <f t="shared" si="29"/>
        <v>36.180320128917096</v>
      </c>
      <c r="AP53" s="136">
        <f t="shared" si="30"/>
        <v>-23.539307827824473</v>
      </c>
      <c r="AQ53" s="136">
        <f t="shared" si="31"/>
        <v>43.163810972202192</v>
      </c>
      <c r="AR53" s="136">
        <f t="shared" si="32"/>
        <v>326.95153647334996</v>
      </c>
      <c r="AS53" s="136">
        <f t="shared" si="33"/>
        <v>32.609248609502927</v>
      </c>
      <c r="AT53" s="136">
        <f t="shared" si="34"/>
        <v>53.474358442910614</v>
      </c>
      <c r="AU53" s="136">
        <f t="shared" si="35"/>
        <v>173.04564393912128</v>
      </c>
      <c r="AV53" s="136">
        <f t="shared" si="36"/>
        <v>31.865351570942039</v>
      </c>
      <c r="AW53" s="136">
        <f t="shared" si="37"/>
        <v>21.109124725398527</v>
      </c>
      <c r="AX53" s="137">
        <f t="shared" si="38"/>
        <v>61.594235786225532</v>
      </c>
      <c r="AY53" s="137">
        <f t="shared" si="39"/>
        <v>0.63779800148537347</v>
      </c>
      <c r="AZ53" s="137">
        <f t="shared" si="40"/>
        <v>1.266222429193685</v>
      </c>
      <c r="BA53" s="136">
        <f t="shared" si="41"/>
        <v>2.4674161874276317</v>
      </c>
      <c r="BB53" s="137">
        <f t="shared" si="42"/>
        <v>1.31197170389621</v>
      </c>
      <c r="BC53" s="137">
        <f t="shared" si="43"/>
        <v>2.3838805970471831E-33</v>
      </c>
      <c r="BD53" s="137">
        <f t="shared" si="44"/>
        <v>1.8604318967552143</v>
      </c>
      <c r="BE53" s="149">
        <f t="shared" si="45"/>
        <v>-1.5481236274269698E-34</v>
      </c>
      <c r="BF53" s="159">
        <f t="shared" si="46"/>
        <v>53.949993293210149</v>
      </c>
      <c r="BG53" s="160">
        <f t="shared" si="47"/>
        <v>63.4141471858687</v>
      </c>
    </row>
    <row r="54" spans="1:59" x14ac:dyDescent="0.25">
      <c r="A54" s="60">
        <v>53</v>
      </c>
      <c r="B54" s="6">
        <v>10</v>
      </c>
      <c r="C54" s="6" t="s">
        <v>3</v>
      </c>
      <c r="D54" s="6">
        <v>63</v>
      </c>
      <c r="E54" s="6" t="s">
        <v>12</v>
      </c>
      <c r="F54" s="6" t="s">
        <v>11</v>
      </c>
      <c r="G54" s="12" t="s">
        <v>63</v>
      </c>
      <c r="H54" s="6">
        <v>4</v>
      </c>
      <c r="I54" s="84">
        <v>0</v>
      </c>
      <c r="J54" s="73">
        <v>4</v>
      </c>
      <c r="K54" s="45">
        <v>248</v>
      </c>
      <c r="L54" s="46">
        <v>177</v>
      </c>
      <c r="M54" s="46">
        <v>206</v>
      </c>
      <c r="N54" s="46">
        <f>COLOR!R57</f>
        <v>79.541658422415679</v>
      </c>
      <c r="O54" s="46">
        <f>COLOR!S57</f>
        <v>30.01235688700632</v>
      </c>
      <c r="P54" s="50">
        <f>COLOR!T57</f>
        <v>-4.2989478983766594</v>
      </c>
      <c r="Q54" s="45">
        <v>143</v>
      </c>
      <c r="R54" s="46">
        <v>133</v>
      </c>
      <c r="S54" s="46">
        <v>84</v>
      </c>
      <c r="T54" s="46">
        <f>COLOR!R283</f>
        <v>55.356138426014354</v>
      </c>
      <c r="U54" s="46">
        <f>COLOR!S283</f>
        <v>-3.6991006955742201</v>
      </c>
      <c r="V54" s="50">
        <f>COLOR!T283</f>
        <v>27.753338468933141</v>
      </c>
      <c r="W54" s="75">
        <f>COLOR!BE283</f>
        <v>52.428530507830267</v>
      </c>
      <c r="X54" s="121">
        <v>2.2000000000000002</v>
      </c>
      <c r="Y54" s="133">
        <v>1</v>
      </c>
      <c r="Z54" s="134">
        <v>1</v>
      </c>
      <c r="AA54" s="140">
        <v>1</v>
      </c>
      <c r="AB54" s="148">
        <f t="shared" si="16"/>
        <v>55.356138426014354</v>
      </c>
      <c r="AC54" s="135">
        <f t="shared" si="17"/>
        <v>-3.6991006955742201</v>
      </c>
      <c r="AD54" s="135">
        <f t="shared" si="18"/>
        <v>27.753338468933141</v>
      </c>
      <c r="AE54" s="136">
        <f t="shared" si="19"/>
        <v>27.998770368127985</v>
      </c>
      <c r="AF54" s="136">
        <f t="shared" si="20"/>
        <v>-3.9512197163596046</v>
      </c>
      <c r="AG54" s="136">
        <f t="shared" si="21"/>
        <v>27.753338468933141</v>
      </c>
      <c r="AH54" s="136">
        <f t="shared" si="22"/>
        <v>28.033193421694094</v>
      </c>
      <c r="AI54" s="136">
        <f t="shared" si="23"/>
        <v>98.102700781287169</v>
      </c>
      <c r="AJ54" s="136">
        <f t="shared" si="24"/>
        <v>79.541658422415679</v>
      </c>
      <c r="AK54" s="136">
        <f t="shared" si="25"/>
        <v>30.01235688700632</v>
      </c>
      <c r="AL54" s="136">
        <f t="shared" si="26"/>
        <v>-4.2989478983766594</v>
      </c>
      <c r="AM54" s="136">
        <f t="shared" si="27"/>
        <v>30.318682671679401</v>
      </c>
      <c r="AN54" s="136">
        <f t="shared" si="28"/>
        <v>6.8156841766170873E-2</v>
      </c>
      <c r="AO54" s="136">
        <f t="shared" si="29"/>
        <v>32.057904346383857</v>
      </c>
      <c r="AP54" s="136">
        <f t="shared" si="30"/>
        <v>-4.2989478983766594</v>
      </c>
      <c r="AQ54" s="136">
        <f t="shared" si="31"/>
        <v>32.34486333430479</v>
      </c>
      <c r="AR54" s="136">
        <f t="shared" si="32"/>
        <v>352.36223146679242</v>
      </c>
      <c r="AS54" s="136">
        <f t="shared" si="33"/>
        <v>30.189028377999442</v>
      </c>
      <c r="AT54" s="136">
        <f t="shared" si="34"/>
        <v>45.232466124039803</v>
      </c>
      <c r="AU54" s="136">
        <f t="shared" si="35"/>
        <v>105.74046931449476</v>
      </c>
      <c r="AV54" s="136">
        <f t="shared" si="36"/>
        <v>24.185519996401325</v>
      </c>
      <c r="AW54" s="136">
        <f t="shared" si="37"/>
        <v>4.3116699126106965</v>
      </c>
      <c r="AX54" s="137">
        <f t="shared" si="38"/>
        <v>48.014743357668507</v>
      </c>
      <c r="AY54" s="137">
        <f t="shared" si="39"/>
        <v>0.67658364346165456</v>
      </c>
      <c r="AZ54" s="137">
        <f t="shared" si="40"/>
        <v>1.2535385437020676</v>
      </c>
      <c r="BA54" s="136">
        <f t="shared" si="41"/>
        <v>2.3585062770099747</v>
      </c>
      <c r="BB54" s="137">
        <f t="shared" si="42"/>
        <v>1.3063810421883122</v>
      </c>
      <c r="BC54" s="137">
        <f t="shared" si="43"/>
        <v>6.2044658549337924E-36</v>
      </c>
      <c r="BD54" s="137">
        <f t="shared" si="44"/>
        <v>1.7767590314408384</v>
      </c>
      <c r="BE54" s="149">
        <f t="shared" si="45"/>
        <v>-3.8480463436239137E-37</v>
      </c>
      <c r="BF54" s="159">
        <f t="shared" si="46"/>
        <v>41.550572470890742</v>
      </c>
      <c r="BG54" s="160">
        <f t="shared" si="47"/>
        <v>46.516786579837607</v>
      </c>
    </row>
    <row r="55" spans="1:59" x14ac:dyDescent="0.25">
      <c r="A55" s="9">
        <v>54</v>
      </c>
      <c r="B55" s="5">
        <v>10</v>
      </c>
      <c r="C55" s="5" t="s">
        <v>3</v>
      </c>
      <c r="D55" s="5">
        <v>63</v>
      </c>
      <c r="E55" s="5" t="s">
        <v>12</v>
      </c>
      <c r="F55" s="5" t="s">
        <v>11</v>
      </c>
      <c r="G55" s="13" t="s">
        <v>63</v>
      </c>
      <c r="H55" s="5">
        <v>4</v>
      </c>
      <c r="I55" s="85">
        <v>0</v>
      </c>
      <c r="J55" s="61">
        <v>4</v>
      </c>
      <c r="K55" s="47">
        <v>255</v>
      </c>
      <c r="L55" s="44">
        <v>175</v>
      </c>
      <c r="M55" s="44">
        <v>255</v>
      </c>
      <c r="N55" s="44">
        <f>COLOR!R58</f>
        <v>81.376554829545711</v>
      </c>
      <c r="O55" s="44">
        <f>COLOR!S58</f>
        <v>41.540028920660887</v>
      </c>
      <c r="P55" s="51">
        <f>COLOR!T58</f>
        <v>-27.851939333656127</v>
      </c>
      <c r="Q55" s="47">
        <v>174</v>
      </c>
      <c r="R55" s="44">
        <v>150</v>
      </c>
      <c r="S55" s="44">
        <v>137</v>
      </c>
      <c r="T55" s="44">
        <f>COLOR!R284</f>
        <v>63.86785711098544</v>
      </c>
      <c r="U55" s="44">
        <f>COLOR!S284</f>
        <v>6.7966663295069836</v>
      </c>
      <c r="V55" s="51">
        <f>COLOR!T284</f>
        <v>10.143236138278056</v>
      </c>
      <c r="W55" s="63">
        <f>COLOR!BE284</f>
        <v>54.380962653150767</v>
      </c>
      <c r="X55" s="119">
        <v>1.7</v>
      </c>
      <c r="Y55" s="133">
        <v>1</v>
      </c>
      <c r="Z55" s="134">
        <v>1</v>
      </c>
      <c r="AA55" s="140">
        <v>1</v>
      </c>
      <c r="AB55" s="148">
        <f t="shared" si="16"/>
        <v>63.86785711098544</v>
      </c>
      <c r="AC55" s="135">
        <f t="shared" si="17"/>
        <v>6.7966663295069836</v>
      </c>
      <c r="AD55" s="135">
        <f t="shared" si="18"/>
        <v>10.143236138278056</v>
      </c>
      <c r="AE55" s="136">
        <f t="shared" si="19"/>
        <v>12.20982852260931</v>
      </c>
      <c r="AF55" s="136">
        <f t="shared" si="20"/>
        <v>7.1136695272259809</v>
      </c>
      <c r="AG55" s="136">
        <f t="shared" si="21"/>
        <v>10.143236138278056</v>
      </c>
      <c r="AH55" s="136">
        <f t="shared" si="22"/>
        <v>12.389089292577298</v>
      </c>
      <c r="AI55" s="136">
        <f t="shared" si="23"/>
        <v>54.957195198981815</v>
      </c>
      <c r="AJ55" s="136">
        <f t="shared" si="24"/>
        <v>81.376554829545711</v>
      </c>
      <c r="AK55" s="136">
        <f t="shared" si="25"/>
        <v>41.540028920660887</v>
      </c>
      <c r="AL55" s="136">
        <f t="shared" si="26"/>
        <v>-27.851939333656127</v>
      </c>
      <c r="AM55" s="136">
        <f t="shared" si="27"/>
        <v>50.013043572402232</v>
      </c>
      <c r="AN55" s="136">
        <f t="shared" si="28"/>
        <v>4.6640982851072432E-2</v>
      </c>
      <c r="AO55" s="136">
        <f t="shared" si="29"/>
        <v>43.477496697182488</v>
      </c>
      <c r="AP55" s="136">
        <f t="shared" si="30"/>
        <v>-27.851939333656127</v>
      </c>
      <c r="AQ55" s="136">
        <f t="shared" si="31"/>
        <v>51.633547657498568</v>
      </c>
      <c r="AR55" s="136">
        <f t="shared" si="32"/>
        <v>327.3561372507109</v>
      </c>
      <c r="AS55" s="136">
        <f t="shared" si="33"/>
        <v>32.011318475037932</v>
      </c>
      <c r="AT55" s="136">
        <f t="shared" si="34"/>
        <v>11.156666224846362</v>
      </c>
      <c r="AU55" s="136">
        <f t="shared" si="35"/>
        <v>87.60105794827092</v>
      </c>
      <c r="AV55" s="136">
        <f t="shared" si="36"/>
        <v>17.508697718560271</v>
      </c>
      <c r="AW55" s="136">
        <f t="shared" si="37"/>
        <v>39.244458364921272</v>
      </c>
      <c r="AX55" s="137">
        <f t="shared" si="38"/>
        <v>35.011909020124818</v>
      </c>
      <c r="AY55" s="137">
        <f t="shared" si="39"/>
        <v>1.1183620934272289</v>
      </c>
      <c r="AZ55" s="137">
        <f t="shared" si="40"/>
        <v>1.3328906631522284</v>
      </c>
      <c r="BA55" s="136">
        <f t="shared" si="41"/>
        <v>2.440509331376707</v>
      </c>
      <c r="BB55" s="137">
        <f t="shared" si="42"/>
        <v>1.5370036771466373</v>
      </c>
      <c r="BC55" s="137">
        <f t="shared" si="43"/>
        <v>1.2730417406582327E-47</v>
      </c>
      <c r="BD55" s="137">
        <f t="shared" si="44"/>
        <v>1.843340290002198</v>
      </c>
      <c r="BE55" s="149">
        <f t="shared" si="45"/>
        <v>-8.1913507464333924E-49</v>
      </c>
      <c r="BF55" s="159">
        <f t="shared" si="46"/>
        <v>30.822551263670583</v>
      </c>
      <c r="BG55" s="160">
        <f t="shared" si="47"/>
        <v>51.485285308362243</v>
      </c>
    </row>
    <row r="56" spans="1:59" x14ac:dyDescent="0.25">
      <c r="A56" s="9">
        <v>55</v>
      </c>
      <c r="B56" s="5">
        <v>10</v>
      </c>
      <c r="C56" s="5" t="s">
        <v>3</v>
      </c>
      <c r="D56" s="5">
        <v>63</v>
      </c>
      <c r="E56" s="5" t="s">
        <v>12</v>
      </c>
      <c r="F56" s="5" t="s">
        <v>11</v>
      </c>
      <c r="G56" s="13" t="s">
        <v>63</v>
      </c>
      <c r="H56" s="5">
        <v>4</v>
      </c>
      <c r="I56" s="85">
        <v>0</v>
      </c>
      <c r="J56" s="61">
        <v>4</v>
      </c>
      <c r="K56" s="47">
        <v>207</v>
      </c>
      <c r="L56" s="44">
        <v>143</v>
      </c>
      <c r="M56" s="44">
        <v>216</v>
      </c>
      <c r="N56" s="44">
        <f>COLOR!R59</f>
        <v>67.938247222231126</v>
      </c>
      <c r="O56" s="44">
        <f>COLOR!S59</f>
        <v>36.271106187802104</v>
      </c>
      <c r="P56" s="51">
        <f>COLOR!T59</f>
        <v>-27.689176473228393</v>
      </c>
      <c r="Q56" s="47">
        <v>91</v>
      </c>
      <c r="R56" s="44">
        <v>109</v>
      </c>
      <c r="S56" s="44">
        <v>54</v>
      </c>
      <c r="T56" s="44">
        <f>COLOR!R285</f>
        <v>43.429740358537018</v>
      </c>
      <c r="U56" s="44">
        <f>COLOR!S285</f>
        <v>-16.510280550898258</v>
      </c>
      <c r="V56" s="51">
        <f>COLOR!T285</f>
        <v>28.332809878607137</v>
      </c>
      <c r="W56" s="63">
        <f>COLOR!BE285</f>
        <v>80.777500887024487</v>
      </c>
      <c r="X56" s="119">
        <v>2.2999999999999998</v>
      </c>
      <c r="Y56" s="133">
        <v>1</v>
      </c>
      <c r="Z56" s="134">
        <v>1</v>
      </c>
      <c r="AA56" s="140">
        <v>1</v>
      </c>
      <c r="AB56" s="148">
        <f t="shared" si="16"/>
        <v>43.429740358537018</v>
      </c>
      <c r="AC56" s="135">
        <f t="shared" si="17"/>
        <v>-16.510280550898258</v>
      </c>
      <c r="AD56" s="135">
        <f t="shared" si="18"/>
        <v>28.332809878607137</v>
      </c>
      <c r="AE56" s="136">
        <f t="shared" si="19"/>
        <v>32.792338731579783</v>
      </c>
      <c r="AF56" s="136">
        <f t="shared" si="20"/>
        <v>-16.681536717718078</v>
      </c>
      <c r="AG56" s="136">
        <f t="shared" si="21"/>
        <v>28.332809878607137</v>
      </c>
      <c r="AH56" s="136">
        <f t="shared" si="22"/>
        <v>32.878895706545173</v>
      </c>
      <c r="AI56" s="136">
        <f t="shared" si="23"/>
        <v>120.48834272821045</v>
      </c>
      <c r="AJ56" s="136">
        <f t="shared" si="24"/>
        <v>67.938247222231126</v>
      </c>
      <c r="AK56" s="136">
        <f t="shared" si="25"/>
        <v>36.271106187802104</v>
      </c>
      <c r="AL56" s="136">
        <f t="shared" si="26"/>
        <v>-27.689176473228393</v>
      </c>
      <c r="AM56" s="136">
        <f t="shared" si="27"/>
        <v>45.632046172097091</v>
      </c>
      <c r="AN56" s="136">
        <f t="shared" si="28"/>
        <v>1.0372698773462197E-2</v>
      </c>
      <c r="AO56" s="136">
        <f t="shared" si="29"/>
        <v>36.647335446468439</v>
      </c>
      <c r="AP56" s="136">
        <f t="shared" si="30"/>
        <v>-27.689176473228393</v>
      </c>
      <c r="AQ56" s="136">
        <f t="shared" si="31"/>
        <v>45.931663251961247</v>
      </c>
      <c r="AR56" s="136">
        <f t="shared" si="32"/>
        <v>322.92684847399278</v>
      </c>
      <c r="AS56" s="136">
        <f t="shared" si="33"/>
        <v>39.40527947925321</v>
      </c>
      <c r="AT56" s="136">
        <f t="shared" si="34"/>
        <v>41.707595601101616</v>
      </c>
      <c r="AU56" s="136">
        <f t="shared" si="35"/>
        <v>157.56149425421768</v>
      </c>
      <c r="AV56" s="136">
        <f t="shared" si="36"/>
        <v>24.508506863694109</v>
      </c>
      <c r="AW56" s="136">
        <f t="shared" si="37"/>
        <v>13.052767545416074</v>
      </c>
      <c r="AX56" s="137">
        <f t="shared" si="38"/>
        <v>76.236846868917183</v>
      </c>
      <c r="AY56" s="137">
        <f t="shared" si="39"/>
        <v>0.69841211130208058</v>
      </c>
      <c r="AZ56" s="137">
        <f t="shared" si="40"/>
        <v>1.0670062451560411</v>
      </c>
      <c r="BA56" s="136">
        <f t="shared" si="41"/>
        <v>2.7732375765663946</v>
      </c>
      <c r="BB56" s="137">
        <f t="shared" si="42"/>
        <v>1.4128168665633067</v>
      </c>
      <c r="BC56" s="137">
        <f t="shared" si="43"/>
        <v>4.5553041537870023E-37</v>
      </c>
      <c r="BD56" s="137">
        <f t="shared" si="44"/>
        <v>1.959869675650326</v>
      </c>
      <c r="BE56" s="149">
        <f t="shared" si="45"/>
        <v>-3.1163909629094525E-38</v>
      </c>
      <c r="BF56" s="159">
        <f t="shared" si="46"/>
        <v>58.834716237242908</v>
      </c>
      <c r="BG56" s="160">
        <f t="shared" si="47"/>
        <v>76.969719636136787</v>
      </c>
    </row>
    <row r="57" spans="1:59" ht="15" thickBot="1" x14ac:dyDescent="0.3">
      <c r="A57" s="16">
        <v>56</v>
      </c>
      <c r="B57" s="18">
        <v>10</v>
      </c>
      <c r="C57" s="18" t="s">
        <v>3</v>
      </c>
      <c r="D57" s="18">
        <v>63</v>
      </c>
      <c r="E57" s="18" t="s">
        <v>12</v>
      </c>
      <c r="F57" s="18" t="s">
        <v>11</v>
      </c>
      <c r="G57" s="17" t="s">
        <v>63</v>
      </c>
      <c r="H57" s="18">
        <v>4</v>
      </c>
      <c r="I57" s="86">
        <v>0</v>
      </c>
      <c r="J57" s="77">
        <v>4</v>
      </c>
      <c r="K57" s="48">
        <v>252</v>
      </c>
      <c r="L57" s="49">
        <v>200</v>
      </c>
      <c r="M57" s="49">
        <v>248</v>
      </c>
      <c r="N57" s="49">
        <f>COLOR!R60</f>
        <v>86.401864652474387</v>
      </c>
      <c r="O57" s="49">
        <f>COLOR!S60</f>
        <v>26.224137109985779</v>
      </c>
      <c r="P57" s="52">
        <f>COLOR!T60</f>
        <v>-16.530020708274186</v>
      </c>
      <c r="Q57" s="48">
        <v>141</v>
      </c>
      <c r="R57" s="49">
        <v>143</v>
      </c>
      <c r="S57" s="49">
        <v>142</v>
      </c>
      <c r="T57" s="49">
        <f>COLOR!R286</f>
        <v>59.235285096530873</v>
      </c>
      <c r="U57" s="49">
        <f>COLOR!S286</f>
        <v>-0.92713440999664387</v>
      </c>
      <c r="V57" s="52">
        <f>COLOR!T286</f>
        <v>0.27387970302292786</v>
      </c>
      <c r="W57" s="64">
        <f>COLOR!BE286</f>
        <v>41.9235692535119</v>
      </c>
      <c r="X57" s="120">
        <v>2.2999999999999998</v>
      </c>
      <c r="Y57" s="133">
        <v>1</v>
      </c>
      <c r="Z57" s="134">
        <v>1</v>
      </c>
      <c r="AA57" s="140">
        <v>1</v>
      </c>
      <c r="AB57" s="148">
        <f t="shared" si="16"/>
        <v>59.235285096530873</v>
      </c>
      <c r="AC57" s="135">
        <f t="shared" si="17"/>
        <v>-0.92713440999664387</v>
      </c>
      <c r="AD57" s="135">
        <f t="shared" si="18"/>
        <v>0.27387970302292786</v>
      </c>
      <c r="AE57" s="136">
        <f t="shared" si="19"/>
        <v>0.96674107491497019</v>
      </c>
      <c r="AF57" s="136">
        <f t="shared" si="20"/>
        <v>-1.295894015996724</v>
      </c>
      <c r="AG57" s="136">
        <f t="shared" si="21"/>
        <v>0.27387970302292786</v>
      </c>
      <c r="AH57" s="136">
        <f t="shared" si="22"/>
        <v>1.3245193061726375</v>
      </c>
      <c r="AI57" s="136">
        <f t="shared" si="23"/>
        <v>168.06647606143798</v>
      </c>
      <c r="AJ57" s="136">
        <f t="shared" si="24"/>
        <v>86.401864652474387</v>
      </c>
      <c r="AK57" s="136">
        <f t="shared" si="25"/>
        <v>26.224137109985779</v>
      </c>
      <c r="AL57" s="136">
        <f t="shared" si="26"/>
        <v>-16.530020708274186</v>
      </c>
      <c r="AM57" s="136">
        <f t="shared" si="27"/>
        <v>30.999144371729145</v>
      </c>
      <c r="AN57" s="136">
        <f t="shared" si="28"/>
        <v>0.39774125738835958</v>
      </c>
      <c r="AO57" s="136">
        <f t="shared" si="29"/>
        <v>36.654558378036263</v>
      </c>
      <c r="AP57" s="136">
        <f t="shared" si="30"/>
        <v>-16.530020708274186</v>
      </c>
      <c r="AQ57" s="136">
        <f t="shared" si="31"/>
        <v>40.209429671469373</v>
      </c>
      <c r="AR57" s="136">
        <f t="shared" si="32"/>
        <v>335.72616470065077</v>
      </c>
      <c r="AS57" s="136">
        <f t="shared" si="33"/>
        <v>20.766974488821006</v>
      </c>
      <c r="AT57" s="136">
        <f t="shared" si="34"/>
        <v>251.89632038104438</v>
      </c>
      <c r="AU57" s="136">
        <f t="shared" si="35"/>
        <v>167.65968863921279</v>
      </c>
      <c r="AV57" s="136">
        <f t="shared" si="36"/>
        <v>27.166579555943514</v>
      </c>
      <c r="AW57" s="136">
        <f t="shared" si="37"/>
        <v>38.884910365296733</v>
      </c>
      <c r="AX57" s="137">
        <f t="shared" si="38"/>
        <v>14.511087203493529</v>
      </c>
      <c r="AY57" s="137">
        <f t="shared" si="39"/>
        <v>1.3142944928529776</v>
      </c>
      <c r="AZ57" s="137">
        <f t="shared" si="40"/>
        <v>1.3358885390001709</v>
      </c>
      <c r="BA57" s="136">
        <f t="shared" si="41"/>
        <v>1.9345138519969454</v>
      </c>
      <c r="BB57" s="137">
        <f t="shared" si="42"/>
        <v>1.409408803058136</v>
      </c>
      <c r="BC57" s="137">
        <f t="shared" si="43"/>
        <v>12.770647359903158</v>
      </c>
      <c r="BD57" s="137">
        <f t="shared" si="44"/>
        <v>0.92607469054014813</v>
      </c>
      <c r="BE57" s="149">
        <f t="shared" si="45"/>
        <v>-0.39928775654548904</v>
      </c>
      <c r="BF57" s="159">
        <f t="shared" si="46"/>
        <v>28.999257716420097</v>
      </c>
      <c r="BG57" s="160">
        <f t="shared" si="47"/>
        <v>31.930590570557882</v>
      </c>
    </row>
    <row r="58" spans="1:59" x14ac:dyDescent="0.25">
      <c r="A58" s="7">
        <v>57</v>
      </c>
      <c r="B58" s="8">
        <v>11</v>
      </c>
      <c r="C58" s="8" t="s">
        <v>3</v>
      </c>
      <c r="D58" s="8">
        <v>53</v>
      </c>
      <c r="E58" s="8" t="s">
        <v>7</v>
      </c>
      <c r="F58" s="8" t="s">
        <v>11</v>
      </c>
      <c r="G58" s="14" t="s">
        <v>63</v>
      </c>
      <c r="H58" s="8">
        <v>4</v>
      </c>
      <c r="I58" s="91">
        <v>1</v>
      </c>
      <c r="J58" s="92">
        <v>4</v>
      </c>
      <c r="K58" s="53">
        <v>255</v>
      </c>
      <c r="L58" s="54">
        <v>139</v>
      </c>
      <c r="M58" s="54">
        <v>252</v>
      </c>
      <c r="N58" s="54">
        <f>COLOR!R61</f>
        <v>74.04210273837171</v>
      </c>
      <c r="O58" s="54">
        <f>COLOR!S61</f>
        <v>59.187089591440753</v>
      </c>
      <c r="P58" s="55">
        <f>COLOR!T61</f>
        <v>-37.541971610407643</v>
      </c>
      <c r="Q58" s="53">
        <v>156</v>
      </c>
      <c r="R58" s="54">
        <v>143</v>
      </c>
      <c r="S58" s="54">
        <v>116</v>
      </c>
      <c r="T58" s="54">
        <f>COLOR!R287</f>
        <v>59.885072160574595</v>
      </c>
      <c r="U58" s="54">
        <f>COLOR!S287</f>
        <v>0.39238883546782732</v>
      </c>
      <c r="V58" s="55">
        <f>COLOR!T287</f>
        <v>16.14010337936589</v>
      </c>
      <c r="W58" s="65">
        <f>COLOR!BE287</f>
        <v>80.864105306203413</v>
      </c>
      <c r="X58" s="118">
        <v>1.6</v>
      </c>
      <c r="Y58" s="133">
        <v>1</v>
      </c>
      <c r="Z58" s="134">
        <v>1</v>
      </c>
      <c r="AA58" s="140">
        <v>1</v>
      </c>
      <c r="AB58" s="148">
        <f t="shared" si="16"/>
        <v>59.885072160574595</v>
      </c>
      <c r="AC58" s="135">
        <f t="shared" si="17"/>
        <v>0.39238883546782732</v>
      </c>
      <c r="AD58" s="135">
        <f t="shared" si="18"/>
        <v>16.14010337936589</v>
      </c>
      <c r="AE58" s="136">
        <f t="shared" si="19"/>
        <v>16.144872439719617</v>
      </c>
      <c r="AF58" s="136">
        <f t="shared" si="20"/>
        <v>0.39451494717857277</v>
      </c>
      <c r="AG58" s="136">
        <f t="shared" si="21"/>
        <v>16.14010337936589</v>
      </c>
      <c r="AH58" s="136">
        <f t="shared" si="22"/>
        <v>16.144924253156642</v>
      </c>
      <c r="AI58" s="136">
        <f t="shared" si="23"/>
        <v>88.599789556286694</v>
      </c>
      <c r="AJ58" s="136">
        <f t="shared" si="24"/>
        <v>74.04210273837171</v>
      </c>
      <c r="AK58" s="136">
        <f t="shared" si="25"/>
        <v>59.187089591440753</v>
      </c>
      <c r="AL58" s="136">
        <f t="shared" si="26"/>
        <v>-37.541971610407643</v>
      </c>
      <c r="AM58" s="136">
        <f t="shared" si="27"/>
        <v>70.089308790299015</v>
      </c>
      <c r="AN58" s="136">
        <f t="shared" si="28"/>
        <v>5.4183797258414712E-3</v>
      </c>
      <c r="AO58" s="136">
        <f t="shared" si="29"/>
        <v>59.507787717714585</v>
      </c>
      <c r="AP58" s="136">
        <f t="shared" si="30"/>
        <v>-37.541971610407643</v>
      </c>
      <c r="AQ58" s="136">
        <f t="shared" si="31"/>
        <v>70.360332798056291</v>
      </c>
      <c r="AR58" s="136">
        <f t="shared" si="32"/>
        <v>327.75319983823744</v>
      </c>
      <c r="AS58" s="136">
        <f t="shared" si="33"/>
        <v>43.252628525606468</v>
      </c>
      <c r="AT58" s="136">
        <f t="shared" si="34"/>
        <v>28.176494697262058</v>
      </c>
      <c r="AU58" s="136">
        <f t="shared" si="35"/>
        <v>120.84658971804924</v>
      </c>
      <c r="AV58" s="136">
        <f t="shared" si="36"/>
        <v>14.157030577797116</v>
      </c>
      <c r="AW58" s="136">
        <f t="shared" si="37"/>
        <v>54.215408544899645</v>
      </c>
      <c r="AX58" s="137">
        <f t="shared" si="38"/>
        <v>58.624514233902907</v>
      </c>
      <c r="AY58" s="137">
        <f t="shared" si="39"/>
        <v>0.83076484026682684</v>
      </c>
      <c r="AZ58" s="137">
        <f t="shared" si="40"/>
        <v>1.2460470988233545</v>
      </c>
      <c r="BA58" s="136">
        <f t="shared" si="41"/>
        <v>2.9463682836522911</v>
      </c>
      <c r="BB58" s="137">
        <f t="shared" si="42"/>
        <v>1.5389914454229379</v>
      </c>
      <c r="BC58" s="137">
        <f t="shared" si="43"/>
        <v>1.3940842701127128E-41</v>
      </c>
      <c r="BD58" s="137">
        <f t="shared" si="44"/>
        <v>1.9787899879294233</v>
      </c>
      <c r="BE58" s="149">
        <f t="shared" si="45"/>
        <v>-9.6293305352414801E-43</v>
      </c>
      <c r="BF58" s="159">
        <f t="shared" si="46"/>
        <v>43.803369968204315</v>
      </c>
      <c r="BG58" s="160">
        <f t="shared" si="47"/>
        <v>79.615212190837454</v>
      </c>
    </row>
    <row r="59" spans="1:59" x14ac:dyDescent="0.25">
      <c r="A59" s="9">
        <v>58</v>
      </c>
      <c r="B59" s="5">
        <v>11</v>
      </c>
      <c r="C59" s="5" t="s">
        <v>3</v>
      </c>
      <c r="D59" s="5">
        <v>53</v>
      </c>
      <c r="E59" s="5" t="s">
        <v>7</v>
      </c>
      <c r="F59" s="5" t="s">
        <v>11</v>
      </c>
      <c r="G59" s="13" t="s">
        <v>63</v>
      </c>
      <c r="H59" s="5">
        <v>4</v>
      </c>
      <c r="I59" s="85">
        <v>1</v>
      </c>
      <c r="J59" s="93">
        <v>4</v>
      </c>
      <c r="K59" s="47">
        <v>255</v>
      </c>
      <c r="L59" s="44">
        <v>169</v>
      </c>
      <c r="M59" s="44">
        <v>229</v>
      </c>
      <c r="N59" s="44">
        <f>COLOR!R62</f>
        <v>79.218879072739625</v>
      </c>
      <c r="O59" s="44">
        <f>COLOR!S62</f>
        <v>40.197846005840255</v>
      </c>
      <c r="P59" s="51">
        <f>COLOR!T62</f>
        <v>-17.148548834071264</v>
      </c>
      <c r="Q59" s="47">
        <v>133</v>
      </c>
      <c r="R59" s="44">
        <v>153</v>
      </c>
      <c r="S59" s="44">
        <v>125</v>
      </c>
      <c r="T59" s="44">
        <f>COLOR!R288</f>
        <v>61.020742707603944</v>
      </c>
      <c r="U59" s="44">
        <f>COLOR!S288</f>
        <v>-12.543632298177897</v>
      </c>
      <c r="V59" s="51">
        <f>COLOR!T288</f>
        <v>12.381077272069142</v>
      </c>
      <c r="W59" s="63">
        <f>COLOR!BE288</f>
        <v>63.125545691310585</v>
      </c>
      <c r="X59" s="119">
        <v>1.8</v>
      </c>
      <c r="Y59" s="133">
        <v>1</v>
      </c>
      <c r="Z59" s="134">
        <v>1</v>
      </c>
      <c r="AA59" s="140">
        <v>1</v>
      </c>
      <c r="AB59" s="148">
        <f t="shared" si="16"/>
        <v>61.020742707603944</v>
      </c>
      <c r="AC59" s="135">
        <f t="shared" si="17"/>
        <v>-12.543632298177897</v>
      </c>
      <c r="AD59" s="135">
        <f t="shared" si="18"/>
        <v>12.381077272069142</v>
      </c>
      <c r="AE59" s="136">
        <f t="shared" si="19"/>
        <v>17.624805974785616</v>
      </c>
      <c r="AF59" s="136">
        <f t="shared" si="20"/>
        <v>-13.181917180949354</v>
      </c>
      <c r="AG59" s="136">
        <f t="shared" si="21"/>
        <v>12.381077272069142</v>
      </c>
      <c r="AH59" s="136">
        <f t="shared" si="22"/>
        <v>18.084634776028928</v>
      </c>
      <c r="AI59" s="136">
        <f t="shared" si="23"/>
        <v>136.79438072385267</v>
      </c>
      <c r="AJ59" s="136">
        <f t="shared" si="24"/>
        <v>79.218879072739625</v>
      </c>
      <c r="AK59" s="136">
        <f t="shared" si="25"/>
        <v>40.197846005840255</v>
      </c>
      <c r="AL59" s="136">
        <f t="shared" si="26"/>
        <v>-17.148548834071264</v>
      </c>
      <c r="AM59" s="136">
        <f t="shared" si="27"/>
        <v>43.70285517702218</v>
      </c>
      <c r="AN59" s="136">
        <f t="shared" si="28"/>
        <v>5.088517166308959E-2</v>
      </c>
      <c r="AO59" s="136">
        <f t="shared" si="29"/>
        <v>42.243320300333878</v>
      </c>
      <c r="AP59" s="136">
        <f t="shared" si="30"/>
        <v>-17.148548834071264</v>
      </c>
      <c r="AQ59" s="136">
        <f t="shared" si="31"/>
        <v>45.591346076981836</v>
      </c>
      <c r="AR59" s="136">
        <f t="shared" si="32"/>
        <v>337.90545491479588</v>
      </c>
      <c r="AS59" s="136">
        <f t="shared" si="33"/>
        <v>31.837990426505382</v>
      </c>
      <c r="AT59" s="136">
        <f t="shared" si="34"/>
        <v>57.349917819324276</v>
      </c>
      <c r="AU59" s="136">
        <f t="shared" si="35"/>
        <v>158.88892580905679</v>
      </c>
      <c r="AV59" s="136">
        <f t="shared" si="36"/>
        <v>18.198136365135682</v>
      </c>
      <c r="AW59" s="136">
        <f t="shared" si="37"/>
        <v>27.506711300952908</v>
      </c>
      <c r="AX59" s="137">
        <f t="shared" si="38"/>
        <v>56.456501850815393</v>
      </c>
      <c r="AY59" s="137">
        <f t="shared" si="39"/>
        <v>0.62329287424568669</v>
      </c>
      <c r="AZ59" s="137">
        <f t="shared" si="40"/>
        <v>1.2946071771493843</v>
      </c>
      <c r="BA59" s="136">
        <f t="shared" si="41"/>
        <v>2.4327095691927418</v>
      </c>
      <c r="BB59" s="137">
        <f t="shared" si="42"/>
        <v>1.2976658884471479</v>
      </c>
      <c r="BC59" s="137">
        <f t="shared" si="43"/>
        <v>3.6307060019594835E-32</v>
      </c>
      <c r="BD59" s="137">
        <f t="shared" si="44"/>
        <v>1.8379896205665187</v>
      </c>
      <c r="BE59" s="149">
        <f t="shared" si="45"/>
        <v>-2.32938621435682E-33</v>
      </c>
      <c r="BF59" s="159">
        <f t="shared" si="46"/>
        <v>47.098125981859511</v>
      </c>
      <c r="BG59" s="160">
        <f t="shared" si="47"/>
        <v>60.445532106696412</v>
      </c>
    </row>
    <row r="60" spans="1:59" x14ac:dyDescent="0.25">
      <c r="A60" s="9">
        <v>59</v>
      </c>
      <c r="B60" s="5">
        <v>11</v>
      </c>
      <c r="C60" s="5" t="s">
        <v>3</v>
      </c>
      <c r="D60" s="5">
        <v>53</v>
      </c>
      <c r="E60" s="5" t="s">
        <v>7</v>
      </c>
      <c r="F60" s="5" t="s">
        <v>11</v>
      </c>
      <c r="G60" s="13" t="s">
        <v>63</v>
      </c>
      <c r="H60" s="5">
        <v>4</v>
      </c>
      <c r="I60" s="85">
        <v>1</v>
      </c>
      <c r="J60" s="93">
        <v>4</v>
      </c>
      <c r="K60" s="47">
        <v>255</v>
      </c>
      <c r="L60" s="44">
        <v>167</v>
      </c>
      <c r="M60" s="44">
        <v>217</v>
      </c>
      <c r="N60" s="44">
        <f>COLOR!R63</f>
        <v>78.41704726279653</v>
      </c>
      <c r="O60" s="44">
        <f>COLOR!S63</f>
        <v>39.322940932020714</v>
      </c>
      <c r="P60" s="51">
        <f>COLOR!T63</f>
        <v>-11.850739434655555</v>
      </c>
      <c r="Q60" s="47">
        <v>158</v>
      </c>
      <c r="R60" s="44">
        <v>138</v>
      </c>
      <c r="S60" s="44">
        <v>70</v>
      </c>
      <c r="T60" s="44">
        <f>COLOR!R289</f>
        <v>57.951458941225098</v>
      </c>
      <c r="U60" s="44">
        <f>COLOR!S289</f>
        <v>-1.3566204828884265</v>
      </c>
      <c r="V60" s="51">
        <f>COLOR!T289</f>
        <v>38.712946676651249</v>
      </c>
      <c r="W60" s="63">
        <f>COLOR!BE289</f>
        <v>68.046699959808237</v>
      </c>
      <c r="X60" s="119">
        <v>1.9</v>
      </c>
      <c r="Y60" s="133">
        <v>1</v>
      </c>
      <c r="Z60" s="134">
        <v>1</v>
      </c>
      <c r="AA60" s="140">
        <v>1</v>
      </c>
      <c r="AB60" s="148">
        <f t="shared" si="16"/>
        <v>57.951458941225098</v>
      </c>
      <c r="AC60" s="135">
        <f t="shared" si="17"/>
        <v>-1.3566204828884265</v>
      </c>
      <c r="AD60" s="135">
        <f t="shared" si="18"/>
        <v>38.712946676651249</v>
      </c>
      <c r="AE60" s="136">
        <f t="shared" si="19"/>
        <v>38.7367094565844</v>
      </c>
      <c r="AF60" s="136">
        <f t="shared" si="20"/>
        <v>-1.3691169037703756</v>
      </c>
      <c r="AG60" s="136">
        <f t="shared" si="21"/>
        <v>38.712946676651249</v>
      </c>
      <c r="AH60" s="136">
        <f t="shared" si="22"/>
        <v>38.737149114066625</v>
      </c>
      <c r="AI60" s="136">
        <f t="shared" si="23"/>
        <v>92.025470721620081</v>
      </c>
      <c r="AJ60" s="136">
        <f t="shared" si="24"/>
        <v>78.41704726279653</v>
      </c>
      <c r="AK60" s="136">
        <f t="shared" si="25"/>
        <v>39.322940932020714</v>
      </c>
      <c r="AL60" s="136">
        <f t="shared" si="26"/>
        <v>-11.850739434655555</v>
      </c>
      <c r="AM60" s="136">
        <f t="shared" si="27"/>
        <v>41.069863753015916</v>
      </c>
      <c r="AN60" s="136">
        <f t="shared" si="28"/>
        <v>9.2114346197564867E-3</v>
      </c>
      <c r="AO60" s="136">
        <f t="shared" si="29"/>
        <v>39.685161631472567</v>
      </c>
      <c r="AP60" s="136">
        <f t="shared" si="30"/>
        <v>-11.850739434655555</v>
      </c>
      <c r="AQ60" s="136">
        <f t="shared" si="31"/>
        <v>41.416809134265797</v>
      </c>
      <c r="AR60" s="136">
        <f t="shared" si="32"/>
        <v>343.37338060383428</v>
      </c>
      <c r="AS60" s="136">
        <f t="shared" si="33"/>
        <v>40.076979124166215</v>
      </c>
      <c r="AT60" s="136">
        <f t="shared" si="34"/>
        <v>37.69942566272718</v>
      </c>
      <c r="AU60" s="136">
        <f t="shared" si="35"/>
        <v>108.6520901177858</v>
      </c>
      <c r="AV60" s="136">
        <f t="shared" si="36"/>
        <v>20.465588321571431</v>
      </c>
      <c r="AW60" s="136">
        <f t="shared" si="37"/>
        <v>2.6796600201991723</v>
      </c>
      <c r="AX60" s="137">
        <f t="shared" si="38"/>
        <v>65.076566914583125</v>
      </c>
      <c r="AY60" s="137">
        <f t="shared" si="39"/>
        <v>0.72872944146814755</v>
      </c>
      <c r="AZ60" s="137">
        <f t="shared" si="40"/>
        <v>1.2648711807679707</v>
      </c>
      <c r="BA60" s="136">
        <f t="shared" si="41"/>
        <v>2.8034640605874799</v>
      </c>
      <c r="BB60" s="137">
        <f t="shared" si="42"/>
        <v>1.4380791191932638</v>
      </c>
      <c r="BC60" s="137">
        <f t="shared" si="43"/>
        <v>2.2276133955418898E-38</v>
      </c>
      <c r="BD60" s="137">
        <f t="shared" si="44"/>
        <v>1.9642282276309826</v>
      </c>
      <c r="BE60" s="149">
        <f t="shared" si="45"/>
        <v>-1.5273519791359905E-39</v>
      </c>
      <c r="BF60" s="159">
        <f t="shared" si="46"/>
        <v>48.067528123571407</v>
      </c>
      <c r="BG60" s="160">
        <f t="shared" si="47"/>
        <v>64.896171459278904</v>
      </c>
    </row>
    <row r="61" spans="1:59" ht="15" thickBot="1" x14ac:dyDescent="0.3">
      <c r="A61" s="10">
        <v>60</v>
      </c>
      <c r="B61" s="11">
        <v>11</v>
      </c>
      <c r="C61" s="11" t="s">
        <v>3</v>
      </c>
      <c r="D61" s="11">
        <v>53</v>
      </c>
      <c r="E61" s="11" t="s">
        <v>7</v>
      </c>
      <c r="F61" s="11" t="s">
        <v>11</v>
      </c>
      <c r="G61" s="15" t="s">
        <v>63</v>
      </c>
      <c r="H61" s="11">
        <v>4</v>
      </c>
      <c r="I61" s="96">
        <v>1</v>
      </c>
      <c r="J61" s="97">
        <v>4</v>
      </c>
      <c r="K61" s="56">
        <v>221</v>
      </c>
      <c r="L61" s="57">
        <v>143</v>
      </c>
      <c r="M61" s="57">
        <v>201</v>
      </c>
      <c r="N61" s="57">
        <f>COLOR!R64</f>
        <v>68.934703123530952</v>
      </c>
      <c r="O61" s="57">
        <f>COLOR!S64</f>
        <v>38.061978095458912</v>
      </c>
      <c r="P61" s="58">
        <f>COLOR!T64</f>
        <v>-17.707367025709519</v>
      </c>
      <c r="Q61" s="56">
        <v>116</v>
      </c>
      <c r="R61" s="57">
        <v>128</v>
      </c>
      <c r="S61" s="57">
        <v>60</v>
      </c>
      <c r="T61" s="57">
        <f>COLOR!R290</f>
        <v>51.265724650505859</v>
      </c>
      <c r="U61" s="57">
        <f>COLOR!S290</f>
        <v>-15.273052867782299</v>
      </c>
      <c r="V61" s="58">
        <f>COLOR!T290</f>
        <v>35.024924878011809</v>
      </c>
      <c r="W61" s="78">
        <f>COLOR!BE290</f>
        <v>77.055258986972447</v>
      </c>
      <c r="X61" s="122">
        <v>1.8</v>
      </c>
      <c r="Y61" s="133">
        <v>1</v>
      </c>
      <c r="Z61" s="134">
        <v>1</v>
      </c>
      <c r="AA61" s="140">
        <v>1</v>
      </c>
      <c r="AB61" s="148">
        <f t="shared" si="16"/>
        <v>51.265724650505859</v>
      </c>
      <c r="AC61" s="135">
        <f t="shared" si="17"/>
        <v>-15.273052867782299</v>
      </c>
      <c r="AD61" s="135">
        <f t="shared" si="18"/>
        <v>35.024924878011809</v>
      </c>
      <c r="AE61" s="136">
        <f t="shared" si="19"/>
        <v>38.21009691969445</v>
      </c>
      <c r="AF61" s="136">
        <f t="shared" si="20"/>
        <v>-15.409227685135379</v>
      </c>
      <c r="AG61" s="136">
        <f t="shared" si="21"/>
        <v>35.024924878011809</v>
      </c>
      <c r="AH61" s="136">
        <f t="shared" si="22"/>
        <v>38.264731288259597</v>
      </c>
      <c r="AI61" s="136">
        <f t="shared" si="23"/>
        <v>113.74711075022343</v>
      </c>
      <c r="AJ61" s="136">
        <f t="shared" si="24"/>
        <v>68.934703123530952</v>
      </c>
      <c r="AK61" s="136">
        <f t="shared" si="25"/>
        <v>38.061978095458912</v>
      </c>
      <c r="AL61" s="136">
        <f t="shared" si="26"/>
        <v>-17.707367025709519</v>
      </c>
      <c r="AM61" s="136">
        <f t="shared" si="27"/>
        <v>41.97934043696231</v>
      </c>
      <c r="AN61" s="136">
        <f t="shared" si="28"/>
        <v>8.9160182009409561E-3</v>
      </c>
      <c r="AO61" s="136">
        <f t="shared" si="29"/>
        <v>38.40133938492184</v>
      </c>
      <c r="AP61" s="136">
        <f t="shared" si="30"/>
        <v>-17.707367025709519</v>
      </c>
      <c r="AQ61" s="136">
        <f t="shared" si="31"/>
        <v>42.287276024108408</v>
      </c>
      <c r="AR61" s="136">
        <f t="shared" si="32"/>
        <v>335.24494639694905</v>
      </c>
      <c r="AS61" s="136">
        <f t="shared" si="33"/>
        <v>40.276003656184002</v>
      </c>
      <c r="AT61" s="136">
        <f t="shared" si="34"/>
        <v>44.496028573586244</v>
      </c>
      <c r="AU61" s="136">
        <f t="shared" si="35"/>
        <v>138.5021643532744</v>
      </c>
      <c r="AV61" s="136">
        <f t="shared" si="36"/>
        <v>17.668978473025092</v>
      </c>
      <c r="AW61" s="136">
        <f t="shared" si="37"/>
        <v>4.0225447358488111</v>
      </c>
      <c r="AX61" s="137">
        <f t="shared" si="38"/>
        <v>75.233575427919774</v>
      </c>
      <c r="AY61" s="137">
        <f t="shared" si="39"/>
        <v>0.68082049924499655</v>
      </c>
      <c r="AZ61" s="137">
        <f t="shared" si="40"/>
        <v>1.138531009026694</v>
      </c>
      <c r="BA61" s="136">
        <f t="shared" si="41"/>
        <v>2.8124201645282803</v>
      </c>
      <c r="BB61" s="137">
        <f t="shared" si="42"/>
        <v>1.4113109337519474</v>
      </c>
      <c r="BC61" s="137">
        <f t="shared" si="43"/>
        <v>3.6071983117035124E-36</v>
      </c>
      <c r="BD61" s="137">
        <f t="shared" si="44"/>
        <v>1.9654159645640814</v>
      </c>
      <c r="BE61" s="149">
        <f t="shared" si="45"/>
        <v>-2.4747530130214597E-37</v>
      </c>
      <c r="BF61" s="159">
        <f t="shared" si="46"/>
        <v>55.539055365418321</v>
      </c>
      <c r="BG61" s="160">
        <f t="shared" si="47"/>
        <v>75.002134218095236</v>
      </c>
    </row>
    <row r="62" spans="1:59" x14ac:dyDescent="0.25">
      <c r="A62" s="60">
        <v>61</v>
      </c>
      <c r="B62" s="6">
        <v>12</v>
      </c>
      <c r="C62" s="6" t="s">
        <v>3</v>
      </c>
      <c r="D62" s="6">
        <v>72</v>
      </c>
      <c r="E62" s="6" t="s">
        <v>10</v>
      </c>
      <c r="F62" s="6" t="s">
        <v>64</v>
      </c>
      <c r="G62" s="12" t="s">
        <v>63</v>
      </c>
      <c r="H62" s="6">
        <v>4</v>
      </c>
      <c r="I62" s="84">
        <v>1</v>
      </c>
      <c r="J62" s="73">
        <v>5</v>
      </c>
      <c r="K62" s="45">
        <v>245</v>
      </c>
      <c r="L62" s="46">
        <v>160</v>
      </c>
      <c r="M62" s="46">
        <v>206</v>
      </c>
      <c r="N62" s="46">
        <f>COLOR!R65</f>
        <v>75.468686158635577</v>
      </c>
      <c r="O62" s="46">
        <f>COLOR!S65</f>
        <v>37.915010490232547</v>
      </c>
      <c r="P62" s="50">
        <f>COLOR!T65</f>
        <v>-10.373503783679251</v>
      </c>
      <c r="Q62" s="45">
        <v>120</v>
      </c>
      <c r="R62" s="46">
        <v>121</v>
      </c>
      <c r="S62" s="46">
        <v>92</v>
      </c>
      <c r="T62" s="46">
        <f>COLOR!R291</f>
        <v>50.051593403690859</v>
      </c>
      <c r="U62" s="46">
        <f>COLOR!S291</f>
        <v>-5.5883753201059205</v>
      </c>
      <c r="V62" s="50">
        <f>COLOR!T291</f>
        <v>15.823539662602981</v>
      </c>
      <c r="W62" s="75">
        <f>COLOR!BE291</f>
        <v>56.787835549552511</v>
      </c>
      <c r="X62" s="121">
        <v>2.2999999999999998</v>
      </c>
      <c r="Y62" s="133">
        <v>1</v>
      </c>
      <c r="Z62" s="134">
        <v>1</v>
      </c>
      <c r="AA62" s="140">
        <v>1</v>
      </c>
      <c r="AB62" s="148">
        <f t="shared" si="16"/>
        <v>50.051593403690859</v>
      </c>
      <c r="AC62" s="135">
        <f t="shared" si="17"/>
        <v>-5.5883753201059205</v>
      </c>
      <c r="AD62" s="135">
        <f t="shared" si="18"/>
        <v>15.823539662602981</v>
      </c>
      <c r="AE62" s="136">
        <f t="shared" si="19"/>
        <v>16.781369019610366</v>
      </c>
      <c r="AF62" s="136">
        <f t="shared" si="20"/>
        <v>-6.0599534425912269</v>
      </c>
      <c r="AG62" s="136">
        <f t="shared" si="21"/>
        <v>15.823539662602981</v>
      </c>
      <c r="AH62" s="136">
        <f t="shared" si="22"/>
        <v>16.944245134568341</v>
      </c>
      <c r="AI62" s="136">
        <f t="shared" si="23"/>
        <v>110.95538018678138</v>
      </c>
      <c r="AJ62" s="136">
        <f t="shared" si="24"/>
        <v>75.468686158635577</v>
      </c>
      <c r="AK62" s="136">
        <f t="shared" si="25"/>
        <v>37.915010490232547</v>
      </c>
      <c r="AL62" s="136">
        <f t="shared" si="26"/>
        <v>-10.373503783679251</v>
      </c>
      <c r="AM62" s="136">
        <f t="shared" si="27"/>
        <v>39.308492736614205</v>
      </c>
      <c r="AN62" s="136">
        <f t="shared" si="28"/>
        <v>8.4385549551165062E-2</v>
      </c>
      <c r="AO62" s="136">
        <f t="shared" si="29"/>
        <v>41.11448948668901</v>
      </c>
      <c r="AP62" s="136">
        <f t="shared" si="30"/>
        <v>-10.373503783679251</v>
      </c>
      <c r="AQ62" s="136">
        <f t="shared" si="31"/>
        <v>42.402957756518227</v>
      </c>
      <c r="AR62" s="136">
        <f t="shared" si="32"/>
        <v>345.8393785541262</v>
      </c>
      <c r="AS62" s="136">
        <f t="shared" si="33"/>
        <v>29.673601445543284</v>
      </c>
      <c r="AT62" s="136">
        <f t="shared" si="34"/>
        <v>48.397379370453791</v>
      </c>
      <c r="AU62" s="136">
        <f t="shared" si="35"/>
        <v>125.11600163265518</v>
      </c>
      <c r="AV62" s="136">
        <f t="shared" si="36"/>
        <v>25.417092754944719</v>
      </c>
      <c r="AW62" s="136">
        <f t="shared" si="37"/>
        <v>25.458712621949886</v>
      </c>
      <c r="AX62" s="137">
        <f t="shared" si="38"/>
        <v>47.576959787772132</v>
      </c>
      <c r="AY62" s="137">
        <f t="shared" si="39"/>
        <v>0.66002354890334836</v>
      </c>
      <c r="AZ62" s="137">
        <f t="shared" si="40"/>
        <v>1.1806295850094559</v>
      </c>
      <c r="BA62" s="136">
        <f t="shared" si="41"/>
        <v>2.3353120650494477</v>
      </c>
      <c r="BB62" s="137">
        <f t="shared" si="42"/>
        <v>1.2937791360224651</v>
      </c>
      <c r="BC62" s="137">
        <f t="shared" si="43"/>
        <v>6.2568655857708042E-35</v>
      </c>
      <c r="BD62" s="137">
        <f t="shared" si="44"/>
        <v>1.7532447253459724</v>
      </c>
      <c r="BE62" s="149">
        <f t="shared" si="45"/>
        <v>-3.8291883551201762E-36</v>
      </c>
      <c r="BF62" s="159">
        <f t="shared" si="46"/>
        <v>43.984300430419921</v>
      </c>
      <c r="BG62" s="160">
        <f t="shared" si="47"/>
        <v>50.782178589437819</v>
      </c>
    </row>
    <row r="63" spans="1:59" x14ac:dyDescent="0.25">
      <c r="A63" s="9">
        <v>62</v>
      </c>
      <c r="B63" s="5">
        <v>12</v>
      </c>
      <c r="C63" s="5" t="s">
        <v>3</v>
      </c>
      <c r="D63" s="5">
        <v>72</v>
      </c>
      <c r="E63" s="5" t="s">
        <v>10</v>
      </c>
      <c r="F63" s="5" t="s">
        <v>64</v>
      </c>
      <c r="G63" s="13" t="s">
        <v>63</v>
      </c>
      <c r="H63" s="5">
        <v>4</v>
      </c>
      <c r="I63" s="85">
        <v>1</v>
      </c>
      <c r="J63" s="61">
        <v>5</v>
      </c>
      <c r="K63" s="47">
        <v>255</v>
      </c>
      <c r="L63" s="44">
        <v>170</v>
      </c>
      <c r="M63" s="44">
        <v>255</v>
      </c>
      <c r="N63" s="44">
        <f>COLOR!R66</f>
        <v>80.316946340926322</v>
      </c>
      <c r="O63" s="44">
        <f>COLOR!S66</f>
        <v>44.131102613810313</v>
      </c>
      <c r="P63" s="51">
        <f>COLOR!T66</f>
        <v>-29.475175278134813</v>
      </c>
      <c r="Q63" s="47">
        <v>125</v>
      </c>
      <c r="R63" s="44">
        <v>133</v>
      </c>
      <c r="S63" s="44">
        <v>119</v>
      </c>
      <c r="T63" s="44">
        <f>COLOR!R292</f>
        <v>54.541997634900355</v>
      </c>
      <c r="U63" s="44">
        <f>COLOR!S292</f>
        <v>-5.7023154500806523</v>
      </c>
      <c r="V63" s="51">
        <f>COLOR!T292</f>
        <v>6.5380456760401051</v>
      </c>
      <c r="W63" s="63">
        <f>COLOR!BE292</f>
        <v>66.668355463615782</v>
      </c>
      <c r="X63" s="119">
        <v>2.2999999999999998</v>
      </c>
      <c r="Y63" s="133">
        <v>1</v>
      </c>
      <c r="Z63" s="134">
        <v>1</v>
      </c>
      <c r="AA63" s="140">
        <v>1</v>
      </c>
      <c r="AB63" s="148">
        <f t="shared" si="16"/>
        <v>54.541997634900355</v>
      </c>
      <c r="AC63" s="135">
        <f t="shared" si="17"/>
        <v>-5.7023154500806523</v>
      </c>
      <c r="AD63" s="135">
        <f t="shared" si="18"/>
        <v>6.5380456760401051</v>
      </c>
      <c r="AE63" s="136">
        <f t="shared" si="19"/>
        <v>8.6753929452339644</v>
      </c>
      <c r="AF63" s="136">
        <f t="shared" si="20"/>
        <v>-5.9809427958484411</v>
      </c>
      <c r="AG63" s="136">
        <f t="shared" si="21"/>
        <v>6.5380456760401051</v>
      </c>
      <c r="AH63" s="136">
        <f t="shared" si="22"/>
        <v>8.8610224008969798</v>
      </c>
      <c r="AI63" s="136">
        <f t="shared" si="23"/>
        <v>132.45198275090647</v>
      </c>
      <c r="AJ63" s="136">
        <f t="shared" si="24"/>
        <v>80.316946340926322</v>
      </c>
      <c r="AK63" s="136">
        <f t="shared" si="25"/>
        <v>44.131102613810313</v>
      </c>
      <c r="AL63" s="136">
        <f t="shared" si="26"/>
        <v>-29.475175278134813</v>
      </c>
      <c r="AM63" s="136">
        <f t="shared" si="27"/>
        <v>53.069201761355195</v>
      </c>
      <c r="AN63" s="136">
        <f t="shared" si="28"/>
        <v>4.8862141739957288E-2</v>
      </c>
      <c r="AO63" s="136">
        <f t="shared" si="29"/>
        <v>46.287442804866913</v>
      </c>
      <c r="AP63" s="136">
        <f t="shared" si="30"/>
        <v>-29.475175278134813</v>
      </c>
      <c r="AQ63" s="136">
        <f t="shared" si="31"/>
        <v>54.875434568580829</v>
      </c>
      <c r="AR63" s="136">
        <f t="shared" si="32"/>
        <v>327.51160440169798</v>
      </c>
      <c r="AS63" s="136">
        <f t="shared" si="33"/>
        <v>31.868228484738903</v>
      </c>
      <c r="AT63" s="136">
        <f t="shared" si="34"/>
        <v>49.981793576302209</v>
      </c>
      <c r="AU63" s="136">
        <f t="shared" si="35"/>
        <v>164.94037834920849</v>
      </c>
      <c r="AV63" s="136">
        <f t="shared" si="36"/>
        <v>25.774948706025967</v>
      </c>
      <c r="AW63" s="136">
        <f t="shared" si="37"/>
        <v>46.014412167683851</v>
      </c>
      <c r="AX63" s="137">
        <f t="shared" si="38"/>
        <v>43.721963469883192</v>
      </c>
      <c r="AY63" s="137">
        <f t="shared" si="39"/>
        <v>0.65259535477029196</v>
      </c>
      <c r="AZ63" s="137">
        <f t="shared" si="40"/>
        <v>1.2532388636161131</v>
      </c>
      <c r="BA63" s="136">
        <f t="shared" si="41"/>
        <v>2.4340702818132507</v>
      </c>
      <c r="BB63" s="137">
        <f t="shared" si="42"/>
        <v>1.3119558681084835</v>
      </c>
      <c r="BC63" s="137">
        <f t="shared" si="43"/>
        <v>1.9659614005524974E-34</v>
      </c>
      <c r="BD63" s="137">
        <f t="shared" si="44"/>
        <v>1.8389364967236694</v>
      </c>
      <c r="BE63" s="149">
        <f t="shared" si="45"/>
        <v>-1.2619701490580096E-35</v>
      </c>
      <c r="BF63" s="159">
        <f t="shared" si="46"/>
        <v>43.485271747644127</v>
      </c>
      <c r="BG63" s="160">
        <f t="shared" si="47"/>
        <v>61.484320272934291</v>
      </c>
    </row>
    <row r="64" spans="1:59" x14ac:dyDescent="0.25">
      <c r="A64" s="9">
        <v>63</v>
      </c>
      <c r="B64" s="5">
        <v>12</v>
      </c>
      <c r="C64" s="5" t="s">
        <v>3</v>
      </c>
      <c r="D64" s="5">
        <v>72</v>
      </c>
      <c r="E64" s="5" t="s">
        <v>10</v>
      </c>
      <c r="F64" s="5" t="s">
        <v>64</v>
      </c>
      <c r="G64" s="13" t="s">
        <v>63</v>
      </c>
      <c r="H64" s="5">
        <v>4</v>
      </c>
      <c r="I64" s="85">
        <v>1</v>
      </c>
      <c r="J64" s="61">
        <v>5</v>
      </c>
      <c r="K64" s="47">
        <v>193</v>
      </c>
      <c r="L64" s="44">
        <v>133</v>
      </c>
      <c r="M64" s="44">
        <v>197</v>
      </c>
      <c r="N64" s="44">
        <f>COLOR!R67</f>
        <v>63.478758640102015</v>
      </c>
      <c r="O64" s="44">
        <f>COLOR!S67</f>
        <v>33.591390062417069</v>
      </c>
      <c r="P64" s="51">
        <f>COLOR!T67</f>
        <v>-24.067832678373293</v>
      </c>
      <c r="Q64" s="47">
        <v>97</v>
      </c>
      <c r="R64" s="44">
        <v>113</v>
      </c>
      <c r="S64" s="44">
        <v>47</v>
      </c>
      <c r="T64" s="44">
        <f>COLOR!R293</f>
        <v>45.049027654653344</v>
      </c>
      <c r="U64" s="44">
        <f>COLOR!S293</f>
        <v>-16.813685178307253</v>
      </c>
      <c r="V64" s="51">
        <f>COLOR!T293</f>
        <v>34.052182154731504</v>
      </c>
      <c r="W64" s="63">
        <f>COLOR!BE293</f>
        <v>79.109182263624803</v>
      </c>
      <c r="X64" s="119">
        <v>1.9</v>
      </c>
      <c r="Y64" s="133">
        <v>1</v>
      </c>
      <c r="Z64" s="134">
        <v>1</v>
      </c>
      <c r="AA64" s="140">
        <v>1</v>
      </c>
      <c r="AB64" s="148">
        <f t="shared" si="16"/>
        <v>45.049027654653344</v>
      </c>
      <c r="AC64" s="135">
        <f t="shared" si="17"/>
        <v>-16.813685178307253</v>
      </c>
      <c r="AD64" s="135">
        <f t="shared" si="18"/>
        <v>34.052182154731504</v>
      </c>
      <c r="AE64" s="136">
        <f t="shared" si="19"/>
        <v>37.976981433155579</v>
      </c>
      <c r="AF64" s="136">
        <f t="shared" si="20"/>
        <v>-16.975412211531719</v>
      </c>
      <c r="AG64" s="136">
        <f t="shared" si="21"/>
        <v>34.052182154731504</v>
      </c>
      <c r="AH64" s="136">
        <f t="shared" si="22"/>
        <v>38.048859762815951</v>
      </c>
      <c r="AI64" s="136">
        <f t="shared" si="23"/>
        <v>116.49679326978568</v>
      </c>
      <c r="AJ64" s="136">
        <f t="shared" si="24"/>
        <v>63.478758640102015</v>
      </c>
      <c r="AK64" s="136">
        <f t="shared" si="25"/>
        <v>33.591390062417069</v>
      </c>
      <c r="AL64" s="136">
        <f t="shared" si="26"/>
        <v>-24.067832678373293</v>
      </c>
      <c r="AM64" s="136">
        <f t="shared" si="27"/>
        <v>41.323625883501869</v>
      </c>
      <c r="AN64" s="136">
        <f t="shared" si="28"/>
        <v>9.6187737256506756E-3</v>
      </c>
      <c r="AO64" s="136">
        <f t="shared" si="29"/>
        <v>33.914498042557533</v>
      </c>
      <c r="AP64" s="136">
        <f t="shared" si="30"/>
        <v>-24.067832678373293</v>
      </c>
      <c r="AQ64" s="136">
        <f t="shared" si="31"/>
        <v>41.586701568083178</v>
      </c>
      <c r="AR64" s="136">
        <f t="shared" si="32"/>
        <v>324.63812323014054</v>
      </c>
      <c r="AS64" s="136">
        <f t="shared" si="33"/>
        <v>39.817780665449561</v>
      </c>
      <c r="AT64" s="136">
        <f t="shared" si="34"/>
        <v>40.567458249963124</v>
      </c>
      <c r="AU64" s="136">
        <f t="shared" si="35"/>
        <v>151.85867003964515</v>
      </c>
      <c r="AV64" s="136">
        <f t="shared" si="36"/>
        <v>18.429730985448671</v>
      </c>
      <c r="AW64" s="136">
        <f t="shared" si="37"/>
        <v>3.5378418052672274</v>
      </c>
      <c r="AX64" s="137">
        <f t="shared" si="38"/>
        <v>77.169960251580292</v>
      </c>
      <c r="AY64" s="137">
        <f t="shared" si="39"/>
        <v>0.70638693978778444</v>
      </c>
      <c r="AZ64" s="137">
        <f t="shared" si="40"/>
        <v>1.0441348301214575</v>
      </c>
      <c r="BA64" s="136">
        <f t="shared" si="41"/>
        <v>2.79180012994523</v>
      </c>
      <c r="BB64" s="137">
        <f t="shared" si="42"/>
        <v>1.4219014035011219</v>
      </c>
      <c r="BC64" s="137">
        <f t="shared" si="43"/>
        <v>1.9407203376595377E-37</v>
      </c>
      <c r="BD64" s="137">
        <f t="shared" si="44"/>
        <v>1.9626123492933925</v>
      </c>
      <c r="BE64" s="149">
        <f t="shared" si="45"/>
        <v>-1.3295505301034506E-38</v>
      </c>
      <c r="BF64" s="159">
        <f t="shared" si="46"/>
        <v>57.084533765778723</v>
      </c>
      <c r="BG64" s="160">
        <f t="shared" si="47"/>
        <v>76.932488158276811</v>
      </c>
    </row>
    <row r="65" spans="1:59" x14ac:dyDescent="0.25">
      <c r="A65" s="9">
        <v>64</v>
      </c>
      <c r="B65" s="5">
        <v>12</v>
      </c>
      <c r="C65" s="5" t="s">
        <v>3</v>
      </c>
      <c r="D65" s="5">
        <v>72</v>
      </c>
      <c r="E65" s="5" t="s">
        <v>10</v>
      </c>
      <c r="F65" s="5" t="s">
        <v>64</v>
      </c>
      <c r="G65" s="13" t="s">
        <v>63</v>
      </c>
      <c r="H65" s="5">
        <v>4</v>
      </c>
      <c r="I65" s="85">
        <v>1</v>
      </c>
      <c r="J65" s="61">
        <v>5</v>
      </c>
      <c r="K65" s="47">
        <v>255</v>
      </c>
      <c r="L65" s="44">
        <v>178</v>
      </c>
      <c r="M65" s="44">
        <v>255</v>
      </c>
      <c r="N65" s="44">
        <f>COLOR!R68</f>
        <v>82.0201053938451</v>
      </c>
      <c r="O65" s="44">
        <f>COLOR!S68</f>
        <v>39.979121193130794</v>
      </c>
      <c r="P65" s="51">
        <f>COLOR!T68</f>
        <v>-26.868043593721946</v>
      </c>
      <c r="Q65" s="47">
        <v>102</v>
      </c>
      <c r="R65" s="44">
        <v>123</v>
      </c>
      <c r="S65" s="44">
        <v>55</v>
      </c>
      <c r="T65" s="44">
        <f>COLOR!R294</f>
        <v>48.619888724805918</v>
      </c>
      <c r="U65" s="44">
        <f>COLOR!S294</f>
        <v>-19.148263444438818</v>
      </c>
      <c r="V65" s="51">
        <f>COLOR!T294</f>
        <v>34.211193015029338</v>
      </c>
      <c r="W65" s="63">
        <f>COLOR!BE294</f>
        <v>91.336166069775942</v>
      </c>
      <c r="X65" s="119">
        <v>2.9</v>
      </c>
      <c r="Y65" s="133">
        <v>1</v>
      </c>
      <c r="Z65" s="134">
        <v>1</v>
      </c>
      <c r="AA65" s="140">
        <v>1</v>
      </c>
      <c r="AB65" s="148">
        <f t="shared" si="16"/>
        <v>48.619888724805918</v>
      </c>
      <c r="AC65" s="135">
        <f t="shared" si="17"/>
        <v>-19.148263444438818</v>
      </c>
      <c r="AD65" s="135">
        <f t="shared" si="18"/>
        <v>34.211193015029338</v>
      </c>
      <c r="AE65" s="136">
        <f t="shared" si="19"/>
        <v>39.205378718349657</v>
      </c>
      <c r="AF65" s="136">
        <f t="shared" si="20"/>
        <v>-19.243038839892815</v>
      </c>
      <c r="AG65" s="136">
        <f t="shared" si="21"/>
        <v>34.211193015029338</v>
      </c>
      <c r="AH65" s="136">
        <f t="shared" si="22"/>
        <v>39.251755009237684</v>
      </c>
      <c r="AI65" s="136">
        <f t="shared" si="23"/>
        <v>119.35679016416819</v>
      </c>
      <c r="AJ65" s="136">
        <f t="shared" si="24"/>
        <v>82.0201053938451</v>
      </c>
      <c r="AK65" s="136">
        <f t="shared" si="25"/>
        <v>39.979121193130794</v>
      </c>
      <c r="AL65" s="136">
        <f t="shared" si="26"/>
        <v>-26.868043593721946</v>
      </c>
      <c r="AM65" s="136">
        <f t="shared" si="27"/>
        <v>48.168681712593951</v>
      </c>
      <c r="AN65" s="136">
        <f t="shared" si="28"/>
        <v>4.9495556465994905E-3</v>
      </c>
      <c r="AO65" s="136">
        <f t="shared" si="29"/>
        <v>40.177000078178338</v>
      </c>
      <c r="AP65" s="136">
        <f t="shared" si="30"/>
        <v>-26.868043593721946</v>
      </c>
      <c r="AQ65" s="136">
        <f t="shared" si="31"/>
        <v>48.333043581343858</v>
      </c>
      <c r="AR65" s="136">
        <f t="shared" si="32"/>
        <v>326.22769422984663</v>
      </c>
      <c r="AS65" s="136">
        <f t="shared" si="33"/>
        <v>43.792399295290771</v>
      </c>
      <c r="AT65" s="136">
        <f t="shared" si="34"/>
        <v>42.792242197007397</v>
      </c>
      <c r="AU65" s="136">
        <f t="shared" si="35"/>
        <v>153.12909593432155</v>
      </c>
      <c r="AV65" s="136">
        <f t="shared" si="36"/>
        <v>33.400216669039182</v>
      </c>
      <c r="AW65" s="136">
        <f t="shared" si="37"/>
        <v>9.0812885721061747</v>
      </c>
      <c r="AX65" s="137">
        <f t="shared" si="38"/>
        <v>84.728651397287365</v>
      </c>
      <c r="AY65" s="137">
        <f t="shared" si="39"/>
        <v>0.69126157101357866</v>
      </c>
      <c r="AZ65" s="137">
        <f t="shared" si="40"/>
        <v>1.2205932306596337</v>
      </c>
      <c r="BA65" s="136">
        <f t="shared" si="41"/>
        <v>2.9706579682880845</v>
      </c>
      <c r="BB65" s="137">
        <f t="shared" si="42"/>
        <v>1.4540800410297494</v>
      </c>
      <c r="BC65" s="137">
        <f t="shared" si="43"/>
        <v>1.0217862030383979E-36</v>
      </c>
      <c r="BD65" s="137">
        <f t="shared" si="44"/>
        <v>1.9805280172144792</v>
      </c>
      <c r="BE65" s="149">
        <f t="shared" si="45"/>
        <v>-7.0639625463466617E-38</v>
      </c>
      <c r="BF65" s="159">
        <f t="shared" si="46"/>
        <v>64.447457650920299</v>
      </c>
      <c r="BG65" s="160">
        <f t="shared" si="47"/>
        <v>85.010121507894141</v>
      </c>
    </row>
    <row r="66" spans="1:59" ht="15" thickBot="1" x14ac:dyDescent="0.3">
      <c r="A66" s="16">
        <v>65</v>
      </c>
      <c r="B66" s="18">
        <v>12</v>
      </c>
      <c r="C66" s="18" t="s">
        <v>3</v>
      </c>
      <c r="D66" s="18">
        <v>72</v>
      </c>
      <c r="E66" s="18" t="s">
        <v>10</v>
      </c>
      <c r="F66" s="18" t="s">
        <v>64</v>
      </c>
      <c r="G66" s="17" t="s">
        <v>63</v>
      </c>
      <c r="H66" s="18">
        <v>4</v>
      </c>
      <c r="I66" s="86">
        <v>1</v>
      </c>
      <c r="J66" s="77">
        <v>5</v>
      </c>
      <c r="K66" s="48">
        <v>191</v>
      </c>
      <c r="L66" s="49">
        <v>168</v>
      </c>
      <c r="M66" s="49">
        <v>223</v>
      </c>
      <c r="N66" s="49">
        <f>COLOR!R69</f>
        <v>72.514519954677226</v>
      </c>
      <c r="O66" s="49">
        <f>COLOR!S69</f>
        <v>18.90828655218213</v>
      </c>
      <c r="P66" s="52">
        <f>COLOR!T69</f>
        <v>-24.654597804540312</v>
      </c>
      <c r="Q66" s="48">
        <v>108</v>
      </c>
      <c r="R66" s="49">
        <v>118</v>
      </c>
      <c r="S66" s="49">
        <v>83</v>
      </c>
      <c r="T66" s="49">
        <f>COLOR!R295</f>
        <v>47.994927931392311</v>
      </c>
      <c r="U66" s="49">
        <f>COLOR!S295</f>
        <v>-10.263319075771049</v>
      </c>
      <c r="V66" s="52">
        <f>COLOR!T295</f>
        <v>18.075273534931714</v>
      </c>
      <c r="W66" s="64">
        <f>COLOR!BE295</f>
        <v>57.254125376159578</v>
      </c>
      <c r="X66" s="120">
        <v>2.2000000000000002</v>
      </c>
      <c r="Y66" s="133">
        <v>1</v>
      </c>
      <c r="Z66" s="134">
        <v>1</v>
      </c>
      <c r="AA66" s="140">
        <v>1</v>
      </c>
      <c r="AB66" s="148">
        <f t="shared" si="16"/>
        <v>47.994927931392311</v>
      </c>
      <c r="AC66" s="135">
        <f t="shared" si="17"/>
        <v>-10.263319075771049</v>
      </c>
      <c r="AD66" s="135">
        <f t="shared" si="18"/>
        <v>18.075273534931714</v>
      </c>
      <c r="AE66" s="136">
        <f t="shared" si="19"/>
        <v>20.785842100181767</v>
      </c>
      <c r="AF66" s="136">
        <f t="shared" si="20"/>
        <v>-11.542988280870121</v>
      </c>
      <c r="AG66" s="136">
        <f t="shared" si="21"/>
        <v>18.075273534931714</v>
      </c>
      <c r="AH66" s="136">
        <f t="shared" si="22"/>
        <v>21.446586950256393</v>
      </c>
      <c r="AI66" s="136">
        <f t="shared" si="23"/>
        <v>122.56256836929452</v>
      </c>
      <c r="AJ66" s="136">
        <f t="shared" si="24"/>
        <v>72.514519954677226</v>
      </c>
      <c r="AK66" s="136">
        <f t="shared" si="25"/>
        <v>18.90828655218213</v>
      </c>
      <c r="AL66" s="136">
        <f t="shared" si="26"/>
        <v>-24.654597804540312</v>
      </c>
      <c r="AM66" s="136">
        <f t="shared" si="27"/>
        <v>31.070444046441878</v>
      </c>
      <c r="AN66" s="136">
        <f t="shared" si="28"/>
        <v>0.12468375928407294</v>
      </c>
      <c r="AO66" s="136">
        <f t="shared" si="29"/>
        <v>21.265842801128681</v>
      </c>
      <c r="AP66" s="136">
        <f t="shared" si="30"/>
        <v>-24.654597804540312</v>
      </c>
      <c r="AQ66" s="136">
        <f t="shared" si="31"/>
        <v>32.558950581152956</v>
      </c>
      <c r="AR66" s="136">
        <f t="shared" si="32"/>
        <v>310.77943843340546</v>
      </c>
      <c r="AS66" s="136">
        <f t="shared" si="33"/>
        <v>27.002768765704673</v>
      </c>
      <c r="AT66" s="136">
        <f t="shared" si="34"/>
        <v>36.671003401349992</v>
      </c>
      <c r="AU66" s="136">
        <f t="shared" si="35"/>
        <v>171.78312993588906</v>
      </c>
      <c r="AV66" s="136">
        <f t="shared" si="36"/>
        <v>24.519592023284915</v>
      </c>
      <c r="AW66" s="136">
        <f t="shared" si="37"/>
        <v>11.112363630896564</v>
      </c>
      <c r="AX66" s="137">
        <f t="shared" si="38"/>
        <v>52.714103200089539</v>
      </c>
      <c r="AY66" s="137">
        <f t="shared" si="39"/>
        <v>0.7376025439354551</v>
      </c>
      <c r="AZ66" s="137">
        <f t="shared" si="40"/>
        <v>1.1409962408907435</v>
      </c>
      <c r="BA66" s="136">
        <f t="shared" si="41"/>
        <v>2.2151245944567099</v>
      </c>
      <c r="BB66" s="137">
        <f t="shared" si="42"/>
        <v>1.2987596640232693</v>
      </c>
      <c r="BC66" s="137">
        <f t="shared" si="43"/>
        <v>1.0184622827918317E-38</v>
      </c>
      <c r="BD66" s="137">
        <f t="shared" si="44"/>
        <v>1.5895701552276533</v>
      </c>
      <c r="BE66" s="149">
        <f t="shared" si="45"/>
        <v>-5.6510872623044617E-40</v>
      </c>
      <c r="BF66" s="159">
        <f t="shared" si="46"/>
        <v>46.199124874663816</v>
      </c>
      <c r="BG66" s="160">
        <f t="shared" si="47"/>
        <v>51.738037067525688</v>
      </c>
    </row>
    <row r="67" spans="1:59" x14ac:dyDescent="0.25">
      <c r="A67" s="7">
        <v>66</v>
      </c>
      <c r="B67" s="8">
        <v>13</v>
      </c>
      <c r="C67" s="8" t="s">
        <v>6</v>
      </c>
      <c r="D67" s="8">
        <v>69</v>
      </c>
      <c r="E67" s="8" t="s">
        <v>10</v>
      </c>
      <c r="F67" s="8" t="s">
        <v>11</v>
      </c>
      <c r="G67" s="14" t="s">
        <v>63</v>
      </c>
      <c r="H67" s="8">
        <v>4</v>
      </c>
      <c r="I67" s="91">
        <v>0</v>
      </c>
      <c r="J67" s="92">
        <v>4</v>
      </c>
      <c r="K67" s="53">
        <v>198</v>
      </c>
      <c r="L67" s="54">
        <v>148</v>
      </c>
      <c r="M67" s="54">
        <v>216</v>
      </c>
      <c r="N67" s="54">
        <f>COLOR!R70</f>
        <v>68.141294290284691</v>
      </c>
      <c r="O67" s="54">
        <f>COLOR!S70</f>
        <v>30.706585835019894</v>
      </c>
      <c r="P67" s="55">
        <f>COLOR!T70</f>
        <v>-27.455578461037256</v>
      </c>
      <c r="Q67" s="53">
        <v>100</v>
      </c>
      <c r="R67" s="54">
        <v>121</v>
      </c>
      <c r="S67" s="54">
        <v>126</v>
      </c>
      <c r="T67" s="54">
        <f>COLOR!R296</f>
        <v>49.388747066310714</v>
      </c>
      <c r="U67" s="54">
        <f>COLOR!S296</f>
        <v>-6.4738539665150086</v>
      </c>
      <c r="V67" s="55">
        <f>COLOR!T296</f>
        <v>-5.2853436395012832</v>
      </c>
      <c r="W67" s="65">
        <f>COLOR!BE296</f>
        <v>47.175867170249042</v>
      </c>
      <c r="X67" s="118">
        <v>1.9</v>
      </c>
      <c r="Y67" s="133">
        <v>1</v>
      </c>
      <c r="Z67" s="134">
        <v>1</v>
      </c>
      <c r="AA67" s="140">
        <v>1</v>
      </c>
      <c r="AB67" s="148">
        <f t="shared" ref="AB67:AB130" si="48">T67</f>
        <v>49.388747066310714</v>
      </c>
      <c r="AC67" s="135">
        <f t="shared" ref="AC67:AC130" si="49">U67</f>
        <v>-6.4738539665150086</v>
      </c>
      <c r="AD67" s="135">
        <f t="shared" ref="AD67:AD130" si="50">V67</f>
        <v>-5.2853436395012832</v>
      </c>
      <c r="AE67" s="136">
        <f t="shared" ref="AE67:AE130" si="51">(AC67^2+AD67^2)^0.5</f>
        <v>8.3573705534323874</v>
      </c>
      <c r="AF67" s="136">
        <f t="shared" ref="AF67:AF130" si="52">(1+AN67)*AC67</f>
        <v>-7.4585484022393107</v>
      </c>
      <c r="AG67" s="136">
        <f t="shared" ref="AG67:AG130" si="53">AD67</f>
        <v>-5.2853436395012832</v>
      </c>
      <c r="AH67" s="136">
        <f t="shared" ref="AH67:AH130" si="54">(AF67^2+AG67^2)^0.5</f>
        <v>9.1413785424389484</v>
      </c>
      <c r="AI67" s="136">
        <f t="shared" ref="AI67:AI130" si="55">IF(AG67&gt;0,DEGREES(ATAN2(AF67,AG67)),360+DEGREES(ATAN2(AF67,AG67)))</f>
        <v>215.3224921575146</v>
      </c>
      <c r="AJ67" s="136">
        <f t="shared" ref="AJ67:AJ130" si="56">N67</f>
        <v>68.141294290284691</v>
      </c>
      <c r="AK67" s="136">
        <f t="shared" ref="AK67:AK130" si="57">O67</f>
        <v>30.706585835019894</v>
      </c>
      <c r="AL67" s="136">
        <f t="shared" ref="AL67:AL130" si="58">P67</f>
        <v>-27.455578461037256</v>
      </c>
      <c r="AM67" s="136">
        <f t="shared" ref="AM67:AM130" si="59">(AK67^2+AL67^2)^0.5</f>
        <v>41.191057309489125</v>
      </c>
      <c r="AN67" s="136">
        <f t="shared" ref="AN67:AN130" si="60">0.5*(1-(((AE67+AM67)/2)^7/(((AE67+AM67)/2)^7+25^7))^0.5)</f>
        <v>0.1521032820353192</v>
      </c>
      <c r="AO67" s="136">
        <f t="shared" ref="AO67:AO130" si="61">(1+AN67)*AK67</f>
        <v>35.377158320625661</v>
      </c>
      <c r="AP67" s="136">
        <f t="shared" ref="AP67:AP130" si="62">AL67</f>
        <v>-27.455578461037256</v>
      </c>
      <c r="AQ67" s="136">
        <f t="shared" ref="AQ67:AQ130" si="63">(AO67^2+AP67^2)^0.5</f>
        <v>44.781158085435735</v>
      </c>
      <c r="AR67" s="136">
        <f t="shared" ref="AR67:AR130" si="64">IF(AP67&gt;0,DEGREES(ATAN2(AO67,AP67)),360+DEGREES(ATAN2(AO67,AP67)))</f>
        <v>322.18560213249089</v>
      </c>
      <c r="AS67" s="136">
        <f t="shared" ref="AS67:AS130" si="65">(AH67+AQ67)/2</f>
        <v>26.961268313937342</v>
      </c>
      <c r="AT67" s="136">
        <f t="shared" ref="AT67:AT130" si="66">IF(ABS(AR67-AI67)&lt;=180,(AR67+AI67)/2,(AR67+AI67-360)/2)</f>
        <v>268.75404714500274</v>
      </c>
      <c r="AU67" s="136">
        <f t="shared" ref="AU67:AU130" si="67">IF(ABS(AI67-AR67)&lt;=180,ABS(AI67-AR67),360-ABS(AI67-AR67))</f>
        <v>106.86310997497628</v>
      </c>
      <c r="AV67" s="136">
        <f t="shared" ref="AV67:AV130" si="68">ABS(AB67-AJ67)</f>
        <v>18.752547223973977</v>
      </c>
      <c r="AW67" s="136">
        <f t="shared" ref="AW67:AW130" si="69">ABS(AH67-AQ67)</f>
        <v>35.639779542996784</v>
      </c>
      <c r="AX67" s="137">
        <f t="shared" ref="AX67:AX130" si="70">2*((AQ67*AH67)^0.5)*SIN(RADIANS(AU67)/2)</f>
        <v>32.499587637629091</v>
      </c>
      <c r="AY67" s="137">
        <f t="shared" ref="AY67:AY130" si="71">1-0.17*COS(RADIANS(AT67-30))+0.24*COS(RADIANS(2*AT67))+0.32*COS(RADIANS(3*AT67+6))-0.2*COS(RADIANS(4*AT67-63))</f>
        <v>0.76080352927816275</v>
      </c>
      <c r="AZ67" s="137">
        <f t="shared" ref="AZ67:AZ130" si="72">1+(0.015*((AJ67+AB67)/2-50)^2)/(20+((AJ67+AB67)/2-50)^2)^0.5</f>
        <v>1.1171121836182638</v>
      </c>
      <c r="BA67" s="136">
        <f t="shared" ref="BA67:BA130" si="73">1+0.045*(AH67+AQ67)/2</f>
        <v>2.2132570741271804</v>
      </c>
      <c r="BB67" s="137">
        <f t="shared" ref="BB67:BB130" si="74">1+0.015*((AQ67+AH67)/2)*AY67</f>
        <v>1.3076834213058854</v>
      </c>
      <c r="BC67" s="137">
        <f t="shared" ref="BC67:BC130" si="75">30*EXP(-(((AT67-275)/25)^2))</f>
        <v>28.18467240262234</v>
      </c>
      <c r="BD67" s="137">
        <f t="shared" ref="BD67:BD130" si="76">2*((AS67^7)/(AS67^7+25^7))^0.5</f>
        <v>1.5864108515528703</v>
      </c>
      <c r="BE67" s="149">
        <f t="shared" ref="BE67:BE130" si="77">-SIN(2*RADIANS(BC67))*BD67</f>
        <v>-1.3208853958250362</v>
      </c>
      <c r="BF67" s="159">
        <f t="shared" ref="BF67:BF130" si="78">((AV67/(AZ67*Y$7))^2+(AW67/(BA67*Z$7))^2+(AX67/(BB67*AA$7))^2+BE67*(AW67/(BA67*Z$7))*(AX67/(BB67*AA$7)))^0.5</f>
        <v>25.102482850834996</v>
      </c>
      <c r="BG67" s="160">
        <f t="shared" ref="BG67:BG130" si="79">SQRT((AC67-AK67)^2+(AD67-AL67)^2)</f>
        <v>43.288617624932385</v>
      </c>
    </row>
    <row r="68" spans="1:59" x14ac:dyDescent="0.25">
      <c r="A68" s="9">
        <v>67</v>
      </c>
      <c r="B68" s="5">
        <v>13</v>
      </c>
      <c r="C68" s="5" t="s">
        <v>6</v>
      </c>
      <c r="D68" s="5">
        <v>69</v>
      </c>
      <c r="E68" s="5" t="s">
        <v>10</v>
      </c>
      <c r="F68" s="5" t="s">
        <v>11</v>
      </c>
      <c r="G68" s="13" t="s">
        <v>63</v>
      </c>
      <c r="H68" s="5">
        <v>4</v>
      </c>
      <c r="I68" s="85">
        <v>0</v>
      </c>
      <c r="J68" s="93">
        <v>4</v>
      </c>
      <c r="K68" s="47">
        <v>255</v>
      </c>
      <c r="L68" s="44">
        <v>228</v>
      </c>
      <c r="M68" s="44">
        <v>255</v>
      </c>
      <c r="N68" s="44">
        <f>COLOR!R71</f>
        <v>93.439138366855261</v>
      </c>
      <c r="O68" s="44">
        <f>COLOR!S71</f>
        <v>13.814496938609032</v>
      </c>
      <c r="P68" s="51">
        <f>COLOR!T71</f>
        <v>-9.6631212260664512</v>
      </c>
      <c r="Q68" s="47">
        <v>120</v>
      </c>
      <c r="R68" s="44">
        <v>136</v>
      </c>
      <c r="S68" s="44">
        <v>77</v>
      </c>
      <c r="T68" s="44">
        <f>COLOR!R297</f>
        <v>54.195153331247241</v>
      </c>
      <c r="U68" s="44">
        <f>COLOR!S297</f>
        <v>-15.919901718064789</v>
      </c>
      <c r="V68" s="51">
        <f>COLOR!T297</f>
        <v>29.696183636002083</v>
      </c>
      <c r="W68" s="63">
        <f>COLOR!BE297</f>
        <v>63.034749973124221</v>
      </c>
      <c r="X68" s="119">
        <v>3.3</v>
      </c>
      <c r="Y68" s="133">
        <v>1</v>
      </c>
      <c r="Z68" s="134">
        <v>1</v>
      </c>
      <c r="AA68" s="140">
        <v>1</v>
      </c>
      <c r="AB68" s="148">
        <f t="shared" si="48"/>
        <v>54.195153331247241</v>
      </c>
      <c r="AC68" s="135">
        <f t="shared" si="49"/>
        <v>-15.919901718064789</v>
      </c>
      <c r="AD68" s="135">
        <f t="shared" si="50"/>
        <v>29.696183636002083</v>
      </c>
      <c r="AE68" s="136">
        <f t="shared" si="51"/>
        <v>33.694310992450937</v>
      </c>
      <c r="AF68" s="136">
        <f t="shared" si="52"/>
        <v>-18.144045928144283</v>
      </c>
      <c r="AG68" s="136">
        <f t="shared" si="53"/>
        <v>29.696183636002083</v>
      </c>
      <c r="AH68" s="136">
        <f t="shared" si="54"/>
        <v>34.800427083381706</v>
      </c>
      <c r="AI68" s="136">
        <f t="shared" si="55"/>
        <v>121.42447745262675</v>
      </c>
      <c r="AJ68" s="136">
        <f t="shared" si="56"/>
        <v>93.439138366855261</v>
      </c>
      <c r="AK68" s="136">
        <f t="shared" si="57"/>
        <v>13.814496938609032</v>
      </c>
      <c r="AL68" s="136">
        <f t="shared" si="58"/>
        <v>-9.6631212260664512</v>
      </c>
      <c r="AM68" s="136">
        <f t="shared" si="59"/>
        <v>16.858713992962048</v>
      </c>
      <c r="AN68" s="136">
        <f t="shared" si="60"/>
        <v>0.13970841337265871</v>
      </c>
      <c r="AO68" s="136">
        <f t="shared" si="61"/>
        <v>15.744498387443551</v>
      </c>
      <c r="AP68" s="136">
        <f t="shared" si="62"/>
        <v>-9.6631212260664512</v>
      </c>
      <c r="AQ68" s="136">
        <f t="shared" si="63"/>
        <v>18.473363020897644</v>
      </c>
      <c r="AR68" s="136">
        <f t="shared" si="64"/>
        <v>328.46064939500593</v>
      </c>
      <c r="AS68" s="136">
        <f t="shared" si="65"/>
        <v>26.636895052139675</v>
      </c>
      <c r="AT68" s="136">
        <f t="shared" si="66"/>
        <v>44.942563423816352</v>
      </c>
      <c r="AU68" s="136">
        <f t="shared" si="67"/>
        <v>152.96382805762082</v>
      </c>
      <c r="AV68" s="136">
        <f t="shared" si="68"/>
        <v>39.24398503560802</v>
      </c>
      <c r="AW68" s="136">
        <f t="shared" si="69"/>
        <v>16.327064062484062</v>
      </c>
      <c r="AX68" s="137">
        <f t="shared" si="70"/>
        <v>49.305327239096123</v>
      </c>
      <c r="AY68" s="137">
        <f t="shared" si="71"/>
        <v>0.67823262716519928</v>
      </c>
      <c r="AZ68" s="137">
        <f t="shared" si="72"/>
        <v>1.3511209951201166</v>
      </c>
      <c r="BA68" s="136">
        <f t="shared" si="73"/>
        <v>2.1986602773462853</v>
      </c>
      <c r="BB68" s="137">
        <f t="shared" si="74"/>
        <v>1.2709901696610459</v>
      </c>
      <c r="BC68" s="137">
        <f t="shared" si="75"/>
        <v>5.0127372893839596E-36</v>
      </c>
      <c r="BD68" s="137">
        <f t="shared" si="76"/>
        <v>1.5610251615029143</v>
      </c>
      <c r="BE68" s="149">
        <f t="shared" si="77"/>
        <v>-2.7314434337857629E-37</v>
      </c>
      <c r="BF68" s="159">
        <f t="shared" si="78"/>
        <v>49.027240089033079</v>
      </c>
      <c r="BG68" s="160">
        <f t="shared" si="79"/>
        <v>49.328382729411047</v>
      </c>
    </row>
    <row r="69" spans="1:59" x14ac:dyDescent="0.25">
      <c r="A69" s="9">
        <v>68</v>
      </c>
      <c r="B69" s="5">
        <v>13</v>
      </c>
      <c r="C69" s="5" t="s">
        <v>6</v>
      </c>
      <c r="D69" s="5">
        <v>69</v>
      </c>
      <c r="E69" s="5" t="s">
        <v>10</v>
      </c>
      <c r="F69" s="5" t="s">
        <v>11</v>
      </c>
      <c r="G69" s="13" t="s">
        <v>63</v>
      </c>
      <c r="H69" s="5">
        <v>4</v>
      </c>
      <c r="I69" s="85">
        <v>0</v>
      </c>
      <c r="J69" s="93">
        <v>4</v>
      </c>
      <c r="K69" s="47">
        <v>186</v>
      </c>
      <c r="L69" s="44">
        <v>141</v>
      </c>
      <c r="M69" s="44">
        <v>184</v>
      </c>
      <c r="N69" s="44">
        <f>COLOR!R72</f>
        <v>64.137407644342602</v>
      </c>
      <c r="O69" s="44">
        <f>COLOR!S72</f>
        <v>24.353289564811533</v>
      </c>
      <c r="P69" s="51">
        <f>COLOR!T72</f>
        <v>-15.818806211727043</v>
      </c>
      <c r="Q69" s="47">
        <v>112</v>
      </c>
      <c r="R69" s="44">
        <v>123</v>
      </c>
      <c r="S69" s="44">
        <v>47</v>
      </c>
      <c r="T69" s="44">
        <f>COLOR!R298</f>
        <v>49.297391217380834</v>
      </c>
      <c r="U69" s="44">
        <f>COLOR!S298</f>
        <v>-15.547530522697473</v>
      </c>
      <c r="V69" s="51">
        <f>COLOR!T298</f>
        <v>39.154225319822714</v>
      </c>
      <c r="W69" s="63">
        <f>COLOR!BE298</f>
        <v>69.529387506125929</v>
      </c>
      <c r="X69" s="119">
        <v>1.7</v>
      </c>
      <c r="Y69" s="133">
        <v>1</v>
      </c>
      <c r="Z69" s="134">
        <v>1</v>
      </c>
      <c r="AA69" s="140">
        <v>1</v>
      </c>
      <c r="AB69" s="148">
        <f t="shared" si="48"/>
        <v>49.297391217380834</v>
      </c>
      <c r="AC69" s="135">
        <f t="shared" si="49"/>
        <v>-15.547530522697473</v>
      </c>
      <c r="AD69" s="135">
        <f t="shared" si="50"/>
        <v>39.154225319822714</v>
      </c>
      <c r="AE69" s="136">
        <f t="shared" si="51"/>
        <v>42.128126777126653</v>
      </c>
      <c r="AF69" s="136">
        <f t="shared" si="52"/>
        <v>-15.856480410415353</v>
      </c>
      <c r="AG69" s="136">
        <f t="shared" si="53"/>
        <v>39.154225319822714</v>
      </c>
      <c r="AH69" s="136">
        <f t="shared" si="54"/>
        <v>42.243121705211749</v>
      </c>
      <c r="AI69" s="136">
        <f t="shared" si="55"/>
        <v>112.04671439999947</v>
      </c>
      <c r="AJ69" s="136">
        <f t="shared" si="56"/>
        <v>64.137407644342602</v>
      </c>
      <c r="AK69" s="136">
        <f t="shared" si="57"/>
        <v>24.353289564811533</v>
      </c>
      <c r="AL69" s="136">
        <f t="shared" si="58"/>
        <v>-15.818806211727043</v>
      </c>
      <c r="AM69" s="136">
        <f t="shared" si="59"/>
        <v>29.039926697423539</v>
      </c>
      <c r="AN69" s="136">
        <f t="shared" si="60"/>
        <v>1.9871315722252481E-2</v>
      </c>
      <c r="AO69" s="136">
        <f t="shared" si="61"/>
        <v>24.837221470629341</v>
      </c>
      <c r="AP69" s="136">
        <f t="shared" si="62"/>
        <v>-15.818806211727043</v>
      </c>
      <c r="AQ69" s="136">
        <f t="shared" si="63"/>
        <v>29.44693872621168</v>
      </c>
      <c r="AR69" s="136">
        <f t="shared" si="64"/>
        <v>327.50697257379591</v>
      </c>
      <c r="AS69" s="136">
        <f t="shared" si="65"/>
        <v>35.845030215711716</v>
      </c>
      <c r="AT69" s="136">
        <f t="shared" si="66"/>
        <v>39.77684348689769</v>
      </c>
      <c r="AU69" s="136">
        <f t="shared" si="67"/>
        <v>144.53974182620357</v>
      </c>
      <c r="AV69" s="136">
        <f t="shared" si="68"/>
        <v>14.840016426961768</v>
      </c>
      <c r="AW69" s="136">
        <f t="shared" si="69"/>
        <v>12.796182979000069</v>
      </c>
      <c r="AX69" s="137">
        <f t="shared" si="70"/>
        <v>67.18831200231223</v>
      </c>
      <c r="AY69" s="137">
        <f t="shared" si="71"/>
        <v>0.71220919721372111</v>
      </c>
      <c r="AZ69" s="137">
        <f t="shared" si="72"/>
        <v>1.0838735235786208</v>
      </c>
      <c r="BA69" s="136">
        <f t="shared" si="73"/>
        <v>2.6130263597070273</v>
      </c>
      <c r="BB69" s="137">
        <f t="shared" si="74"/>
        <v>1.3829374029105044</v>
      </c>
      <c r="BC69" s="137">
        <f t="shared" si="75"/>
        <v>1.0713852597772528E-37</v>
      </c>
      <c r="BD69" s="137">
        <f t="shared" si="76"/>
        <v>1.9242564055327909</v>
      </c>
      <c r="BE69" s="149">
        <f t="shared" si="77"/>
        <v>-7.1964112066895358E-39</v>
      </c>
      <c r="BF69" s="159">
        <f t="shared" si="78"/>
        <v>50.713166504508727</v>
      </c>
      <c r="BG69" s="160">
        <f t="shared" si="79"/>
        <v>67.92723783155418</v>
      </c>
    </row>
    <row r="70" spans="1:59" ht="15" thickBot="1" x14ac:dyDescent="0.3">
      <c r="A70" s="10">
        <v>69</v>
      </c>
      <c r="B70" s="11">
        <v>13</v>
      </c>
      <c r="C70" s="11" t="s">
        <v>6</v>
      </c>
      <c r="D70" s="11">
        <v>69</v>
      </c>
      <c r="E70" s="11" t="s">
        <v>10</v>
      </c>
      <c r="F70" s="11" t="s">
        <v>11</v>
      </c>
      <c r="G70" s="15" t="s">
        <v>63</v>
      </c>
      <c r="H70" s="11">
        <v>4</v>
      </c>
      <c r="I70" s="96">
        <v>0</v>
      </c>
      <c r="J70" s="97">
        <v>4</v>
      </c>
      <c r="K70" s="56">
        <v>180</v>
      </c>
      <c r="L70" s="57">
        <v>149</v>
      </c>
      <c r="M70" s="57">
        <v>191</v>
      </c>
      <c r="N70" s="57">
        <f>COLOR!R73</f>
        <v>65.734081381611091</v>
      </c>
      <c r="O70" s="57">
        <f>COLOR!S73</f>
        <v>19.218495374106748</v>
      </c>
      <c r="P70" s="58">
        <f>COLOR!T73</f>
        <v>-17.385256158990138</v>
      </c>
      <c r="Q70" s="56">
        <v>91</v>
      </c>
      <c r="R70" s="57">
        <v>87</v>
      </c>
      <c r="S70" s="57">
        <v>62</v>
      </c>
      <c r="T70" s="57">
        <f>COLOR!R299</f>
        <v>36.754865349798038</v>
      </c>
      <c r="U70" s="57">
        <f>COLOR!S299</f>
        <v>-2.8491741049070929</v>
      </c>
      <c r="V70" s="58">
        <f>COLOR!T299</f>
        <v>15.139913649569136</v>
      </c>
      <c r="W70" s="78">
        <f>COLOR!BE299</f>
        <v>48.833018226698883</v>
      </c>
      <c r="X70" s="122">
        <v>2.8</v>
      </c>
      <c r="Y70" s="133">
        <v>1</v>
      </c>
      <c r="Z70" s="134">
        <v>1</v>
      </c>
      <c r="AA70" s="140">
        <v>1</v>
      </c>
      <c r="AB70" s="148">
        <f t="shared" si="48"/>
        <v>36.754865349798038</v>
      </c>
      <c r="AC70" s="135">
        <f t="shared" si="49"/>
        <v>-2.8491741049070929</v>
      </c>
      <c r="AD70" s="135">
        <f t="shared" si="50"/>
        <v>15.139913649569136</v>
      </c>
      <c r="AE70" s="136">
        <f t="shared" si="51"/>
        <v>15.405673578149155</v>
      </c>
      <c r="AF70" s="136">
        <f t="shared" si="52"/>
        <v>-3.6234223186197774</v>
      </c>
      <c r="AG70" s="136">
        <f t="shared" si="53"/>
        <v>15.139913649569136</v>
      </c>
      <c r="AH70" s="136">
        <f t="shared" si="54"/>
        <v>15.567471683464909</v>
      </c>
      <c r="AI70" s="136">
        <f t="shared" si="55"/>
        <v>103.45938302412954</v>
      </c>
      <c r="AJ70" s="136">
        <f t="shared" si="56"/>
        <v>65.734081381611091</v>
      </c>
      <c r="AK70" s="136">
        <f t="shared" si="57"/>
        <v>19.218495374106748</v>
      </c>
      <c r="AL70" s="136">
        <f t="shared" si="58"/>
        <v>-17.385256158990138</v>
      </c>
      <c r="AM70" s="136">
        <f t="shared" si="59"/>
        <v>25.915202028119847</v>
      </c>
      <c r="AN70" s="136">
        <f t="shared" si="60"/>
        <v>0.271744788210453</v>
      </c>
      <c r="AO70" s="136">
        <f t="shared" si="61"/>
        <v>24.441021329266956</v>
      </c>
      <c r="AP70" s="136">
        <f t="shared" si="62"/>
        <v>-17.385256158990138</v>
      </c>
      <c r="AQ70" s="136">
        <f t="shared" si="63"/>
        <v>29.993510220235759</v>
      </c>
      <c r="AR70" s="136">
        <f t="shared" si="64"/>
        <v>324.57520076028612</v>
      </c>
      <c r="AS70" s="136">
        <f t="shared" si="65"/>
        <v>22.780490951850332</v>
      </c>
      <c r="AT70" s="136">
        <f t="shared" si="66"/>
        <v>34.017291892207822</v>
      </c>
      <c r="AU70" s="136">
        <f t="shared" si="67"/>
        <v>138.8841822638434</v>
      </c>
      <c r="AV70" s="136">
        <f t="shared" si="68"/>
        <v>28.979216031813053</v>
      </c>
      <c r="AW70" s="136">
        <f t="shared" si="69"/>
        <v>14.42603853677085</v>
      </c>
      <c r="AX70" s="137">
        <f t="shared" si="70"/>
        <v>40.464664591179151</v>
      </c>
      <c r="AY70" s="137">
        <f t="shared" si="71"/>
        <v>0.76278459482375915</v>
      </c>
      <c r="AZ70" s="137">
        <f t="shared" si="72"/>
        <v>1.0050043974417788</v>
      </c>
      <c r="BA70" s="136">
        <f t="shared" si="73"/>
        <v>2.0251220928332652</v>
      </c>
      <c r="BB70" s="137">
        <f t="shared" si="74"/>
        <v>1.260649113408902</v>
      </c>
      <c r="BC70" s="137">
        <f t="shared" si="75"/>
        <v>1.3307611041099549E-39</v>
      </c>
      <c r="BD70" s="137">
        <f t="shared" si="76"/>
        <v>1.1709986517438764</v>
      </c>
      <c r="BE70" s="149">
        <f t="shared" si="77"/>
        <v>-5.4395610704629273E-41</v>
      </c>
      <c r="BF70" s="159">
        <f t="shared" si="78"/>
        <v>43.732099441999758</v>
      </c>
      <c r="BG70" s="160">
        <f t="shared" si="79"/>
        <v>39.304817863852449</v>
      </c>
    </row>
    <row r="71" spans="1:59" x14ac:dyDescent="0.25">
      <c r="A71" s="60">
        <v>70</v>
      </c>
      <c r="B71" s="6">
        <v>14</v>
      </c>
      <c r="C71" s="6" t="s">
        <v>3</v>
      </c>
      <c r="D71" s="6">
        <v>72</v>
      </c>
      <c r="E71" s="6" t="s">
        <v>12</v>
      </c>
      <c r="F71" s="6" t="s">
        <v>64</v>
      </c>
      <c r="G71" s="12" t="s">
        <v>63</v>
      </c>
      <c r="H71" s="6">
        <v>4</v>
      </c>
      <c r="I71" s="84">
        <v>1</v>
      </c>
      <c r="J71" s="73">
        <v>6</v>
      </c>
      <c r="K71" s="45">
        <v>253</v>
      </c>
      <c r="L71" s="46">
        <v>166</v>
      </c>
      <c r="M71" s="46">
        <v>251</v>
      </c>
      <c r="N71" s="46">
        <f>COLOR!R74</f>
        <v>79.119394035924884</v>
      </c>
      <c r="O71" s="46">
        <f>COLOR!S74</f>
        <v>44.871722851885011</v>
      </c>
      <c r="P71" s="50">
        <f>COLOR!T74</f>
        <v>-29.183420247047142</v>
      </c>
      <c r="Q71" s="45">
        <v>104</v>
      </c>
      <c r="R71" s="46">
        <v>111</v>
      </c>
      <c r="S71" s="46">
        <v>61</v>
      </c>
      <c r="T71" s="46">
        <f>COLOR!R300</f>
        <v>45.177499877452306</v>
      </c>
      <c r="U71" s="46">
        <f>COLOR!S300</f>
        <v>-11.109294295204963</v>
      </c>
      <c r="V71" s="50">
        <f>COLOR!T300</f>
        <v>26.865123367243683</v>
      </c>
      <c r="W71" s="75">
        <f>COLOR!BE300</f>
        <v>86.182165795312869</v>
      </c>
      <c r="X71" s="121">
        <v>3.1</v>
      </c>
      <c r="Y71" s="133">
        <v>1</v>
      </c>
      <c r="Z71" s="134">
        <v>1</v>
      </c>
      <c r="AA71" s="140">
        <v>1</v>
      </c>
      <c r="AB71" s="148">
        <f t="shared" si="48"/>
        <v>45.177499877452306</v>
      </c>
      <c r="AC71" s="135">
        <f t="shared" si="49"/>
        <v>-11.109294295204963</v>
      </c>
      <c r="AD71" s="135">
        <f t="shared" si="50"/>
        <v>26.865123367243683</v>
      </c>
      <c r="AE71" s="136">
        <f t="shared" si="51"/>
        <v>29.07148557048119</v>
      </c>
      <c r="AF71" s="136">
        <f t="shared" si="52"/>
        <v>-11.190211205702562</v>
      </c>
      <c r="AG71" s="136">
        <f t="shared" si="53"/>
        <v>26.865123367243683</v>
      </c>
      <c r="AH71" s="136">
        <f t="shared" si="54"/>
        <v>29.102502991417314</v>
      </c>
      <c r="AI71" s="136">
        <f t="shared" si="55"/>
        <v>112.61334042900685</v>
      </c>
      <c r="AJ71" s="136">
        <f t="shared" si="56"/>
        <v>79.119394035924884</v>
      </c>
      <c r="AK71" s="136">
        <f t="shared" si="57"/>
        <v>44.871722851885011</v>
      </c>
      <c r="AL71" s="136">
        <f t="shared" si="58"/>
        <v>-29.183420247047142</v>
      </c>
      <c r="AM71" s="136">
        <f t="shared" si="59"/>
        <v>53.527035496206402</v>
      </c>
      <c r="AN71" s="136">
        <f t="shared" si="60"/>
        <v>7.2837129296794423E-3</v>
      </c>
      <c r="AO71" s="136">
        <f t="shared" si="61"/>
        <v>45.198555599798276</v>
      </c>
      <c r="AP71" s="136">
        <f t="shared" si="62"/>
        <v>-29.183420247047142</v>
      </c>
      <c r="AQ71" s="136">
        <f t="shared" si="63"/>
        <v>53.801314534347739</v>
      </c>
      <c r="AR71" s="136">
        <f t="shared" si="64"/>
        <v>327.15082078377628</v>
      </c>
      <c r="AS71" s="136">
        <f t="shared" si="65"/>
        <v>41.451908762882525</v>
      </c>
      <c r="AT71" s="136">
        <f t="shared" si="66"/>
        <v>39.882080606391582</v>
      </c>
      <c r="AU71" s="136">
        <f t="shared" si="67"/>
        <v>145.46251964523057</v>
      </c>
      <c r="AV71" s="136">
        <f t="shared" si="68"/>
        <v>33.941894158472579</v>
      </c>
      <c r="AW71" s="136">
        <f t="shared" si="69"/>
        <v>24.698811542930425</v>
      </c>
      <c r="AX71" s="137">
        <f t="shared" si="70"/>
        <v>75.571826572440472</v>
      </c>
      <c r="AY71" s="137">
        <f t="shared" si="71"/>
        <v>0.71141994432754008</v>
      </c>
      <c r="AZ71" s="137">
        <f t="shared" si="72"/>
        <v>1.1710076414696542</v>
      </c>
      <c r="BA71" s="136">
        <f t="shared" si="73"/>
        <v>2.8653358943297134</v>
      </c>
      <c r="BB71" s="137">
        <f t="shared" si="74"/>
        <v>1.4423457193654023</v>
      </c>
      <c r="BC71" s="137">
        <f t="shared" si="75"/>
        <v>1.1596847378620548E-37</v>
      </c>
      <c r="BD71" s="137">
        <f t="shared" si="76"/>
        <v>1.9715921835173231</v>
      </c>
      <c r="BE71" s="149">
        <f t="shared" si="77"/>
        <v>-7.981130142373242E-39</v>
      </c>
      <c r="BF71" s="159">
        <f t="shared" si="78"/>
        <v>60.495363572924973</v>
      </c>
      <c r="BG71" s="160">
        <f t="shared" si="79"/>
        <v>79.216876498040762</v>
      </c>
    </row>
    <row r="72" spans="1:59" x14ac:dyDescent="0.25">
      <c r="A72" s="9">
        <v>71</v>
      </c>
      <c r="B72" s="5">
        <v>14</v>
      </c>
      <c r="C72" s="5" t="s">
        <v>3</v>
      </c>
      <c r="D72" s="5">
        <v>72</v>
      </c>
      <c r="E72" s="5" t="s">
        <v>12</v>
      </c>
      <c r="F72" s="5" t="s">
        <v>64</v>
      </c>
      <c r="G72" s="13" t="s">
        <v>63</v>
      </c>
      <c r="H72" s="5">
        <v>4</v>
      </c>
      <c r="I72" s="85">
        <v>1</v>
      </c>
      <c r="J72" s="61">
        <v>6</v>
      </c>
      <c r="K72" s="47">
        <v>229</v>
      </c>
      <c r="L72" s="44">
        <v>164</v>
      </c>
      <c r="M72" s="44">
        <v>235</v>
      </c>
      <c r="N72" s="44">
        <f>COLOR!R75</f>
        <v>75.591151044316319</v>
      </c>
      <c r="O72" s="44">
        <f>COLOR!S75</f>
        <v>35.541854342954423</v>
      </c>
      <c r="P72" s="51">
        <f>COLOR!T75</f>
        <v>-26.16584493980001</v>
      </c>
      <c r="Q72" s="47">
        <v>111</v>
      </c>
      <c r="R72" s="44">
        <v>131</v>
      </c>
      <c r="S72" s="44">
        <v>165</v>
      </c>
      <c r="T72" s="44">
        <f>COLOR!R301</f>
        <v>54.396914807556826</v>
      </c>
      <c r="U72" s="44">
        <f>COLOR!S301</f>
        <v>1.1365088383261668</v>
      </c>
      <c r="V72" s="51">
        <f>COLOR!T301</f>
        <v>-20.410624457752903</v>
      </c>
      <c r="W72" s="63">
        <f>COLOR!BE301</f>
        <v>40.817226899305489</v>
      </c>
      <c r="X72" s="119">
        <v>2</v>
      </c>
      <c r="Y72" s="133">
        <v>1</v>
      </c>
      <c r="Z72" s="134">
        <v>1</v>
      </c>
      <c r="AA72" s="140">
        <v>1</v>
      </c>
      <c r="AB72" s="148">
        <f t="shared" si="48"/>
        <v>54.396914807556826</v>
      </c>
      <c r="AC72" s="135">
        <f t="shared" si="49"/>
        <v>1.1365088383261668</v>
      </c>
      <c r="AD72" s="135">
        <f t="shared" si="50"/>
        <v>-20.410624457752903</v>
      </c>
      <c r="AE72" s="136">
        <f t="shared" si="51"/>
        <v>20.442241635765253</v>
      </c>
      <c r="AF72" s="136">
        <f t="shared" si="52"/>
        <v>1.1786962854973946</v>
      </c>
      <c r="AG72" s="136">
        <f t="shared" si="53"/>
        <v>-20.410624457752903</v>
      </c>
      <c r="AH72" s="136">
        <f t="shared" si="54"/>
        <v>20.444630485505634</v>
      </c>
      <c r="AI72" s="136">
        <f t="shared" si="55"/>
        <v>273.30511188579243</v>
      </c>
      <c r="AJ72" s="136">
        <f t="shared" si="56"/>
        <v>75.591151044316319</v>
      </c>
      <c r="AK72" s="136">
        <f t="shared" si="57"/>
        <v>35.541854342954423</v>
      </c>
      <c r="AL72" s="136">
        <f t="shared" si="58"/>
        <v>-26.16584493980001</v>
      </c>
      <c r="AM72" s="136">
        <f t="shared" si="59"/>
        <v>44.13473520425206</v>
      </c>
      <c r="AN72" s="136">
        <f t="shared" si="60"/>
        <v>3.7120210374572082E-2</v>
      </c>
      <c r="AO72" s="136">
        <f t="shared" si="61"/>
        <v>36.861175453267286</v>
      </c>
      <c r="AP72" s="136">
        <f t="shared" si="62"/>
        <v>-26.16584493980001</v>
      </c>
      <c r="AQ72" s="136">
        <f t="shared" si="63"/>
        <v>45.203956654370565</v>
      </c>
      <c r="AR72" s="136">
        <f t="shared" si="64"/>
        <v>324.63102500552344</v>
      </c>
      <c r="AS72" s="136">
        <f t="shared" si="65"/>
        <v>32.824293569938099</v>
      </c>
      <c r="AT72" s="136">
        <f t="shared" si="66"/>
        <v>298.96806844565793</v>
      </c>
      <c r="AU72" s="136">
        <f t="shared" si="67"/>
        <v>51.325913119731013</v>
      </c>
      <c r="AV72" s="136">
        <f t="shared" si="68"/>
        <v>21.194236236759494</v>
      </c>
      <c r="AW72" s="136">
        <f t="shared" si="69"/>
        <v>24.759326168864931</v>
      </c>
      <c r="AX72" s="137">
        <f t="shared" si="70"/>
        <v>26.331305513002331</v>
      </c>
      <c r="AY72" s="137">
        <f t="shared" si="71"/>
        <v>0.4353464510731454</v>
      </c>
      <c r="AZ72" s="137">
        <f t="shared" si="72"/>
        <v>1.2155280625567844</v>
      </c>
      <c r="BA72" s="136">
        <f t="shared" si="73"/>
        <v>2.4770932106472143</v>
      </c>
      <c r="BB72" s="137">
        <f t="shared" si="74"/>
        <v>1.2143490957198342</v>
      </c>
      <c r="BC72" s="137">
        <f t="shared" si="75"/>
        <v>11.965746307564077</v>
      </c>
      <c r="BD72" s="137">
        <f t="shared" si="76"/>
        <v>1.8660920730097204</v>
      </c>
      <c r="BE72" s="149">
        <f t="shared" si="77"/>
        <v>-0.75696913698837709</v>
      </c>
      <c r="BF72" s="159">
        <f t="shared" si="78"/>
        <v>26.646601997949944</v>
      </c>
      <c r="BG72" s="160">
        <f t="shared" si="79"/>
        <v>34.883382320093595</v>
      </c>
    </row>
    <row r="73" spans="1:59" x14ac:dyDescent="0.25">
      <c r="A73" s="9">
        <v>72</v>
      </c>
      <c r="B73" s="5">
        <v>14</v>
      </c>
      <c r="C73" s="5" t="s">
        <v>3</v>
      </c>
      <c r="D73" s="5">
        <v>72</v>
      </c>
      <c r="E73" s="5" t="s">
        <v>12</v>
      </c>
      <c r="F73" s="5" t="s">
        <v>64</v>
      </c>
      <c r="G73" s="13" t="s">
        <v>63</v>
      </c>
      <c r="H73" s="5">
        <v>4</v>
      </c>
      <c r="I73" s="85">
        <v>1</v>
      </c>
      <c r="J73" s="61">
        <v>6</v>
      </c>
      <c r="K73" s="47">
        <v>248</v>
      </c>
      <c r="L73" s="44">
        <v>77</v>
      </c>
      <c r="M73" s="44">
        <v>183</v>
      </c>
      <c r="N73" s="44">
        <f>COLOR!R76</f>
        <v>60.513231539066624</v>
      </c>
      <c r="O73" s="44">
        <f>COLOR!S76</f>
        <v>73.617751538070706</v>
      </c>
      <c r="P73" s="51">
        <f>COLOR!T76</f>
        <v>-19.997598192685494</v>
      </c>
      <c r="Q73" s="47">
        <v>77</v>
      </c>
      <c r="R73" s="44">
        <v>84</v>
      </c>
      <c r="S73" s="44">
        <v>53</v>
      </c>
      <c r="T73" s="44">
        <f>COLOR!R302</f>
        <v>34.380500356838745</v>
      </c>
      <c r="U73" s="44">
        <f>COLOR!S302</f>
        <v>-8.692015811929771</v>
      </c>
      <c r="V73" s="51">
        <f>COLOR!T302</f>
        <v>17.220338085888088</v>
      </c>
      <c r="W73" s="63">
        <f>COLOR!BE302</f>
        <v>94.037185310332177</v>
      </c>
      <c r="X73" s="119">
        <v>2.6</v>
      </c>
      <c r="Y73" s="133">
        <v>1</v>
      </c>
      <c r="Z73" s="134">
        <v>1</v>
      </c>
      <c r="AA73" s="140">
        <v>1</v>
      </c>
      <c r="AB73" s="148">
        <f t="shared" si="48"/>
        <v>34.380500356838745</v>
      </c>
      <c r="AC73" s="135">
        <f t="shared" si="49"/>
        <v>-8.692015811929771</v>
      </c>
      <c r="AD73" s="135">
        <f t="shared" si="50"/>
        <v>17.220338085888088</v>
      </c>
      <c r="AE73" s="136">
        <f t="shared" si="51"/>
        <v>19.289665177683229</v>
      </c>
      <c r="AF73" s="136">
        <f t="shared" si="52"/>
        <v>-8.7151342811793384</v>
      </c>
      <c r="AG73" s="136">
        <f t="shared" si="53"/>
        <v>17.220338085888088</v>
      </c>
      <c r="AH73" s="136">
        <f t="shared" si="54"/>
        <v>19.300093505765073</v>
      </c>
      <c r="AI73" s="136">
        <f t="shared" si="55"/>
        <v>116.84376301897326</v>
      </c>
      <c r="AJ73" s="136">
        <f t="shared" si="56"/>
        <v>60.513231539066624</v>
      </c>
      <c r="AK73" s="136">
        <f t="shared" si="57"/>
        <v>73.617751538070706</v>
      </c>
      <c r="AL73" s="136">
        <f t="shared" si="58"/>
        <v>-19.997598192685494</v>
      </c>
      <c r="AM73" s="136">
        <f t="shared" si="59"/>
        <v>76.285498458076617</v>
      </c>
      <c r="AN73" s="136">
        <f t="shared" si="60"/>
        <v>2.6597362165214911E-3</v>
      </c>
      <c r="AO73" s="136">
        <f t="shared" si="61"/>
        <v>73.813555338015391</v>
      </c>
      <c r="AP73" s="136">
        <f t="shared" si="62"/>
        <v>-19.997598192685494</v>
      </c>
      <c r="AQ73" s="136">
        <f t="shared" si="63"/>
        <v>76.474472113996043</v>
      </c>
      <c r="AR73" s="136">
        <f t="shared" si="64"/>
        <v>344.84128422275512</v>
      </c>
      <c r="AS73" s="136">
        <f t="shared" si="65"/>
        <v>47.88728280988056</v>
      </c>
      <c r="AT73" s="136">
        <f t="shared" si="66"/>
        <v>50.842523620864199</v>
      </c>
      <c r="AU73" s="136">
        <f t="shared" si="67"/>
        <v>132.00247879621816</v>
      </c>
      <c r="AV73" s="136">
        <f t="shared" si="68"/>
        <v>26.132731182227879</v>
      </c>
      <c r="AW73" s="136">
        <f t="shared" si="69"/>
        <v>57.174378608230967</v>
      </c>
      <c r="AX73" s="137">
        <f t="shared" si="70"/>
        <v>70.194371724946762</v>
      </c>
      <c r="AY73" s="137">
        <f t="shared" si="71"/>
        <v>0.64876293007925678</v>
      </c>
      <c r="AZ73" s="137">
        <f t="shared" si="72"/>
        <v>1.0189873375384553</v>
      </c>
      <c r="BA73" s="136">
        <f t="shared" si="73"/>
        <v>3.1549277264446252</v>
      </c>
      <c r="BB73" s="137">
        <f t="shared" si="74"/>
        <v>1.466012408639082</v>
      </c>
      <c r="BC73" s="137">
        <f t="shared" si="75"/>
        <v>3.6494329406508378E-34</v>
      </c>
      <c r="BD73" s="137">
        <f t="shared" si="76"/>
        <v>1.9895139318203383</v>
      </c>
      <c r="BE73" s="149">
        <f t="shared" si="77"/>
        <v>-2.5344267031085942E-35</v>
      </c>
      <c r="BF73" s="159">
        <f t="shared" si="78"/>
        <v>57.26017336072178</v>
      </c>
      <c r="BG73" s="160">
        <f t="shared" si="79"/>
        <v>90.333120072580058</v>
      </c>
    </row>
    <row r="74" spans="1:59" x14ac:dyDescent="0.25">
      <c r="A74" s="9">
        <v>73</v>
      </c>
      <c r="B74" s="5">
        <v>14</v>
      </c>
      <c r="C74" s="5" t="s">
        <v>3</v>
      </c>
      <c r="D74" s="5">
        <v>72</v>
      </c>
      <c r="E74" s="5" t="s">
        <v>12</v>
      </c>
      <c r="F74" s="5" t="s">
        <v>64</v>
      </c>
      <c r="G74" s="13" t="s">
        <v>63</v>
      </c>
      <c r="H74" s="5">
        <v>4</v>
      </c>
      <c r="I74" s="85">
        <v>1</v>
      </c>
      <c r="J74" s="61">
        <v>6</v>
      </c>
      <c r="K74" s="47">
        <v>156</v>
      </c>
      <c r="L74" s="44">
        <v>99</v>
      </c>
      <c r="M74" s="44">
        <v>171</v>
      </c>
      <c r="N74" s="44">
        <f>COLOR!R77</f>
        <v>50.631096310295447</v>
      </c>
      <c r="O74" s="44">
        <f>COLOR!S77</f>
        <v>35.454368493999802</v>
      </c>
      <c r="P74" s="51">
        <f>COLOR!T77</f>
        <v>-29.370045564284332</v>
      </c>
      <c r="Q74" s="47">
        <v>88</v>
      </c>
      <c r="R74" s="44">
        <v>110</v>
      </c>
      <c r="S74" s="44">
        <v>135</v>
      </c>
      <c r="T74" s="44">
        <f>COLOR!R303</f>
        <v>45.628897026208946</v>
      </c>
      <c r="U74" s="44">
        <f>COLOR!S303</f>
        <v>-1.6332832388843976</v>
      </c>
      <c r="V74" s="51">
        <f>COLOR!T303</f>
        <v>-16.367705263275489</v>
      </c>
      <c r="W74" s="63">
        <f>COLOR!BE303</f>
        <v>39.617884371085012</v>
      </c>
      <c r="X74" s="119">
        <v>1.2</v>
      </c>
      <c r="Y74" s="133">
        <v>1</v>
      </c>
      <c r="Z74" s="134">
        <v>1</v>
      </c>
      <c r="AA74" s="140">
        <v>1</v>
      </c>
      <c r="AB74" s="148">
        <f t="shared" si="48"/>
        <v>45.628897026208946</v>
      </c>
      <c r="AC74" s="135">
        <f t="shared" si="49"/>
        <v>-1.6332832388843976</v>
      </c>
      <c r="AD74" s="135">
        <f t="shared" si="50"/>
        <v>-16.367705263275489</v>
      </c>
      <c r="AE74" s="136">
        <f t="shared" si="51"/>
        <v>16.448993577841684</v>
      </c>
      <c r="AF74" s="136">
        <f t="shared" si="52"/>
        <v>-1.7075208482975179</v>
      </c>
      <c r="AG74" s="136">
        <f t="shared" si="53"/>
        <v>-16.367705263275489</v>
      </c>
      <c r="AH74" s="136">
        <f t="shared" si="54"/>
        <v>16.456530710718674</v>
      </c>
      <c r="AI74" s="136">
        <f t="shared" si="55"/>
        <v>264.04430116524071</v>
      </c>
      <c r="AJ74" s="136">
        <f t="shared" si="56"/>
        <v>50.631096310295447</v>
      </c>
      <c r="AK74" s="136">
        <f t="shared" si="57"/>
        <v>35.454368493999802</v>
      </c>
      <c r="AL74" s="136">
        <f t="shared" si="58"/>
        <v>-29.370045564284332</v>
      </c>
      <c r="AM74" s="136">
        <f t="shared" si="59"/>
        <v>46.039242193551182</v>
      </c>
      <c r="AN74" s="136">
        <f t="shared" si="60"/>
        <v>4.5452991646340368E-2</v>
      </c>
      <c r="AO74" s="136">
        <f t="shared" si="61"/>
        <v>37.065875608983852</v>
      </c>
      <c r="AP74" s="136">
        <f t="shared" si="62"/>
        <v>-29.370045564284332</v>
      </c>
      <c r="AQ74" s="136">
        <f t="shared" si="63"/>
        <v>47.291423229892352</v>
      </c>
      <c r="AR74" s="136">
        <f t="shared" si="64"/>
        <v>321.60760101356811</v>
      </c>
      <c r="AS74" s="136">
        <f t="shared" si="65"/>
        <v>31.873976970305513</v>
      </c>
      <c r="AT74" s="136">
        <f t="shared" si="66"/>
        <v>292.82595108940438</v>
      </c>
      <c r="AU74" s="136">
        <f t="shared" si="67"/>
        <v>57.563299848327404</v>
      </c>
      <c r="AV74" s="136">
        <f t="shared" si="68"/>
        <v>5.0021992840865011</v>
      </c>
      <c r="AW74" s="136">
        <f t="shared" si="69"/>
        <v>30.834892519173678</v>
      </c>
      <c r="AX74" s="137">
        <f t="shared" si="70"/>
        <v>26.863479474330283</v>
      </c>
      <c r="AY74" s="137">
        <f t="shared" si="71"/>
        <v>0.36904861334949918</v>
      </c>
      <c r="AZ74" s="137">
        <f t="shared" si="72"/>
        <v>1.0108210803102373</v>
      </c>
      <c r="BA74" s="136">
        <f t="shared" si="73"/>
        <v>2.4343289636637477</v>
      </c>
      <c r="BB74" s="137">
        <f t="shared" si="74"/>
        <v>1.1764457050423769</v>
      </c>
      <c r="BC74" s="137">
        <f t="shared" si="75"/>
        <v>18.043294683371787</v>
      </c>
      <c r="BD74" s="137">
        <f t="shared" si="76"/>
        <v>1.8391158579694231</v>
      </c>
      <c r="BE74" s="149">
        <f t="shared" si="77"/>
        <v>-1.0832525249065668</v>
      </c>
      <c r="BF74" s="159">
        <f t="shared" si="78"/>
        <v>19.824968365237954</v>
      </c>
      <c r="BG74" s="160">
        <f t="shared" si="79"/>
        <v>39.300823965445645</v>
      </c>
    </row>
    <row r="75" spans="1:59" x14ac:dyDescent="0.25">
      <c r="A75" s="9">
        <v>74</v>
      </c>
      <c r="B75" s="5">
        <v>14</v>
      </c>
      <c r="C75" s="5" t="s">
        <v>3</v>
      </c>
      <c r="D75" s="5">
        <v>72</v>
      </c>
      <c r="E75" s="5" t="s">
        <v>12</v>
      </c>
      <c r="F75" s="5" t="s">
        <v>64</v>
      </c>
      <c r="G75" s="13" t="s">
        <v>63</v>
      </c>
      <c r="H75" s="5">
        <v>4</v>
      </c>
      <c r="I75" s="85">
        <v>1</v>
      </c>
      <c r="J75" s="61">
        <v>6</v>
      </c>
      <c r="K75" s="47">
        <v>255</v>
      </c>
      <c r="L75" s="44">
        <v>74</v>
      </c>
      <c r="M75" s="44">
        <v>204</v>
      </c>
      <c r="N75" s="44">
        <f>COLOR!R78</f>
        <v>62.108689221682113</v>
      </c>
      <c r="O75" s="44">
        <f>COLOR!S78</f>
        <v>78.955238647965331</v>
      </c>
      <c r="P75" s="51">
        <f>COLOR!T78</f>
        <v>-29.43288667197621</v>
      </c>
      <c r="Q75" s="47">
        <v>75</v>
      </c>
      <c r="R75" s="44">
        <v>88</v>
      </c>
      <c r="S75" s="44">
        <v>50</v>
      </c>
      <c r="T75" s="44">
        <f>COLOR!R304</f>
        <v>35.445147208740053</v>
      </c>
      <c r="U75" s="44">
        <f>COLOR!S304</f>
        <v>-12.341412285067355</v>
      </c>
      <c r="V75" s="51">
        <f>COLOR!T304</f>
        <v>20.360889346828635</v>
      </c>
      <c r="W75" s="63">
        <f>COLOR!BE304</f>
        <v>107.3566163516476</v>
      </c>
      <c r="X75" s="119">
        <v>2.6</v>
      </c>
      <c r="Y75" s="133">
        <v>1</v>
      </c>
      <c r="Z75" s="134">
        <v>1</v>
      </c>
      <c r="AA75" s="140">
        <v>1</v>
      </c>
      <c r="AB75" s="148">
        <f t="shared" si="48"/>
        <v>35.445147208740053</v>
      </c>
      <c r="AC75" s="135">
        <f t="shared" si="49"/>
        <v>-12.341412285067355</v>
      </c>
      <c r="AD75" s="135">
        <f t="shared" si="50"/>
        <v>20.360889346828635</v>
      </c>
      <c r="AE75" s="136">
        <f t="shared" si="51"/>
        <v>23.809163617897443</v>
      </c>
      <c r="AF75" s="136">
        <f t="shared" si="52"/>
        <v>-12.35536401070814</v>
      </c>
      <c r="AG75" s="136">
        <f t="shared" si="53"/>
        <v>20.360889346828635</v>
      </c>
      <c r="AH75" s="136">
        <f t="shared" si="54"/>
        <v>23.816398443738333</v>
      </c>
      <c r="AI75" s="136">
        <f t="shared" si="55"/>
        <v>121.25015024671758</v>
      </c>
      <c r="AJ75" s="136">
        <f t="shared" si="56"/>
        <v>62.108689221682113</v>
      </c>
      <c r="AK75" s="136">
        <f t="shared" si="57"/>
        <v>78.955238647965331</v>
      </c>
      <c r="AL75" s="136">
        <f t="shared" si="58"/>
        <v>-29.43288667197621</v>
      </c>
      <c r="AM75" s="136">
        <f t="shared" si="59"/>
        <v>84.26283004861962</v>
      </c>
      <c r="AN75" s="136">
        <f t="shared" si="60"/>
        <v>1.1304804765064902E-3</v>
      </c>
      <c r="AO75" s="136">
        <f t="shared" si="61"/>
        <v>79.044496003774768</v>
      </c>
      <c r="AP75" s="136">
        <f t="shared" si="62"/>
        <v>-29.43288667197621</v>
      </c>
      <c r="AQ75" s="136">
        <f t="shared" si="63"/>
        <v>84.346470977369052</v>
      </c>
      <c r="AR75" s="136">
        <f t="shared" si="64"/>
        <v>339.57675957707607</v>
      </c>
      <c r="AS75" s="136">
        <f t="shared" si="65"/>
        <v>54.081434710553694</v>
      </c>
      <c r="AT75" s="136">
        <f t="shared" si="66"/>
        <v>50.413454911896821</v>
      </c>
      <c r="AU75" s="136">
        <f t="shared" si="67"/>
        <v>141.67339066964149</v>
      </c>
      <c r="AV75" s="136">
        <f t="shared" si="68"/>
        <v>26.66354201294206</v>
      </c>
      <c r="AW75" s="136">
        <f t="shared" si="69"/>
        <v>60.530072533630715</v>
      </c>
      <c r="AX75" s="137">
        <f t="shared" si="70"/>
        <v>84.67269252805994</v>
      </c>
      <c r="AY75" s="137">
        <f t="shared" si="71"/>
        <v>0.65065663737981438</v>
      </c>
      <c r="AZ75" s="137">
        <f t="shared" si="72"/>
        <v>1.0048397635643047</v>
      </c>
      <c r="BA75" s="136">
        <f t="shared" si="73"/>
        <v>3.4336645619749162</v>
      </c>
      <c r="BB75" s="137">
        <f t="shared" si="74"/>
        <v>1.5278266668016727</v>
      </c>
      <c r="BC75" s="137">
        <f t="shared" si="75"/>
        <v>2.681843867149602E-34</v>
      </c>
      <c r="BD75" s="137">
        <f t="shared" si="76"/>
        <v>1.9955045162272915</v>
      </c>
      <c r="BE75" s="149">
        <f t="shared" si="77"/>
        <v>-1.868071817573076E-35</v>
      </c>
      <c r="BF75" s="159">
        <f t="shared" si="78"/>
        <v>63.924088467812496</v>
      </c>
      <c r="BG75" s="160">
        <f t="shared" si="79"/>
        <v>103.99278148890394</v>
      </c>
    </row>
    <row r="76" spans="1:59" ht="15" thickBot="1" x14ac:dyDescent="0.3">
      <c r="A76" s="16">
        <v>75</v>
      </c>
      <c r="B76" s="18">
        <v>14</v>
      </c>
      <c r="C76" s="18" t="s">
        <v>3</v>
      </c>
      <c r="D76" s="18">
        <v>72</v>
      </c>
      <c r="E76" s="18" t="s">
        <v>12</v>
      </c>
      <c r="F76" s="18" t="s">
        <v>64</v>
      </c>
      <c r="G76" s="17" t="s">
        <v>63</v>
      </c>
      <c r="H76" s="18">
        <v>4</v>
      </c>
      <c r="I76" s="86">
        <v>1</v>
      </c>
      <c r="J76" s="77">
        <v>6</v>
      </c>
      <c r="K76" s="48">
        <v>195</v>
      </c>
      <c r="L76" s="49">
        <v>81</v>
      </c>
      <c r="M76" s="49">
        <v>108</v>
      </c>
      <c r="N76" s="49">
        <f>COLOR!R79</f>
        <v>50.200709251407716</v>
      </c>
      <c r="O76" s="49">
        <f>COLOR!S79</f>
        <v>48.021350074245071</v>
      </c>
      <c r="P76" s="52">
        <f>COLOR!T79</f>
        <v>7.9282907910684042</v>
      </c>
      <c r="Q76" s="48">
        <v>79</v>
      </c>
      <c r="R76" s="49">
        <v>103</v>
      </c>
      <c r="S76" s="49">
        <v>54</v>
      </c>
      <c r="T76" s="49">
        <f>COLOR!R305</f>
        <v>40.650960554954231</v>
      </c>
      <c r="U76" s="49">
        <f>COLOR!S305</f>
        <v>-18.36155522576513</v>
      </c>
      <c r="V76" s="52">
        <f>COLOR!T305</f>
        <v>24.706235765914364</v>
      </c>
      <c r="W76" s="64">
        <f>COLOR!BE305</f>
        <v>69.1331125714335</v>
      </c>
      <c r="X76" s="120">
        <v>1.4</v>
      </c>
      <c r="Y76" s="133">
        <v>1</v>
      </c>
      <c r="Z76" s="134">
        <v>1</v>
      </c>
      <c r="AA76" s="140">
        <v>1</v>
      </c>
      <c r="AB76" s="148">
        <f t="shared" si="48"/>
        <v>40.650960554954231</v>
      </c>
      <c r="AC76" s="135">
        <f t="shared" si="49"/>
        <v>-18.36155522576513</v>
      </c>
      <c r="AD76" s="135">
        <f t="shared" si="50"/>
        <v>24.706235765914364</v>
      </c>
      <c r="AE76" s="136">
        <f t="shared" si="51"/>
        <v>30.782215580262719</v>
      </c>
      <c r="AF76" s="136">
        <f t="shared" si="52"/>
        <v>-18.535870327565309</v>
      </c>
      <c r="AG76" s="136">
        <f t="shared" si="53"/>
        <v>24.706235765914364</v>
      </c>
      <c r="AH76" s="136">
        <f t="shared" si="54"/>
        <v>30.886511206694458</v>
      </c>
      <c r="AI76" s="136">
        <f t="shared" si="55"/>
        <v>126.87908901326963</v>
      </c>
      <c r="AJ76" s="136">
        <f t="shared" si="56"/>
        <v>50.200709251407716</v>
      </c>
      <c r="AK76" s="136">
        <f t="shared" si="57"/>
        <v>48.021350074245071</v>
      </c>
      <c r="AL76" s="136">
        <f t="shared" si="58"/>
        <v>7.9282907910684042</v>
      </c>
      <c r="AM76" s="136">
        <f t="shared" si="59"/>
        <v>48.671427530132476</v>
      </c>
      <c r="AN76" s="136">
        <f t="shared" si="60"/>
        <v>9.4934824232960069E-3</v>
      </c>
      <c r="AO76" s="136">
        <f t="shared" si="61"/>
        <v>48.477239917117856</v>
      </c>
      <c r="AP76" s="136">
        <f t="shared" si="62"/>
        <v>7.9282907910684042</v>
      </c>
      <c r="AQ76" s="136">
        <f t="shared" si="63"/>
        <v>49.121284438108347</v>
      </c>
      <c r="AR76" s="136">
        <f t="shared" si="64"/>
        <v>9.2883030566967779</v>
      </c>
      <c r="AS76" s="136">
        <f t="shared" si="65"/>
        <v>40.003897822401399</v>
      </c>
      <c r="AT76" s="136">
        <f t="shared" si="66"/>
        <v>68.083696034983205</v>
      </c>
      <c r="AU76" s="136">
        <f t="shared" si="67"/>
        <v>117.59078595657286</v>
      </c>
      <c r="AV76" s="136">
        <f t="shared" si="68"/>
        <v>9.5497486964534843</v>
      </c>
      <c r="AW76" s="136">
        <f t="shared" si="69"/>
        <v>18.23477323141389</v>
      </c>
      <c r="AX76" s="137">
        <f t="shared" si="70"/>
        <v>66.631444734779166</v>
      </c>
      <c r="AY76" s="137">
        <f t="shared" si="71"/>
        <v>0.59099341590594523</v>
      </c>
      <c r="AZ76" s="137">
        <f t="shared" si="72"/>
        <v>1.0490604210503016</v>
      </c>
      <c r="BA76" s="136">
        <f t="shared" si="73"/>
        <v>2.8001754020080627</v>
      </c>
      <c r="BB76" s="137">
        <f t="shared" si="74"/>
        <v>1.354630603354201</v>
      </c>
      <c r="BC76" s="137">
        <f t="shared" si="75"/>
        <v>5.329162647322495E-29</v>
      </c>
      <c r="BD76" s="137">
        <f t="shared" si="76"/>
        <v>1.9637806838505119</v>
      </c>
      <c r="BE76" s="149">
        <f t="shared" si="77"/>
        <v>-3.6530811717187771E-30</v>
      </c>
      <c r="BF76" s="159">
        <f t="shared" si="78"/>
        <v>50.445255159597032</v>
      </c>
      <c r="BG76" s="160">
        <f t="shared" si="79"/>
        <v>68.470355290805102</v>
      </c>
    </row>
    <row r="77" spans="1:59" x14ac:dyDescent="0.25">
      <c r="A77" s="7">
        <v>76</v>
      </c>
      <c r="B77" s="8">
        <v>15</v>
      </c>
      <c r="C77" s="8" t="s">
        <v>6</v>
      </c>
      <c r="D77" s="8">
        <v>38</v>
      </c>
      <c r="E77" s="8" t="s">
        <v>6</v>
      </c>
      <c r="F77" s="8" t="s">
        <v>64</v>
      </c>
      <c r="G77" s="14" t="s">
        <v>63</v>
      </c>
      <c r="H77" s="8">
        <v>4</v>
      </c>
      <c r="I77" s="91">
        <v>1</v>
      </c>
      <c r="J77" s="92">
        <v>2</v>
      </c>
      <c r="K77" s="53">
        <v>228</v>
      </c>
      <c r="L77" s="54">
        <v>118</v>
      </c>
      <c r="M77" s="54">
        <v>187</v>
      </c>
      <c r="N77" s="54">
        <f>COLOR!R80</f>
        <v>64.207413345997864</v>
      </c>
      <c r="O77" s="54">
        <f>COLOR!S80</f>
        <v>50.942453108170582</v>
      </c>
      <c r="P77" s="55">
        <f>COLOR!T80</f>
        <v>-16.935217957663706</v>
      </c>
      <c r="Q77" s="53">
        <v>56</v>
      </c>
      <c r="R77" s="54">
        <v>83</v>
      </c>
      <c r="S77" s="54">
        <v>33</v>
      </c>
      <c r="T77" s="54">
        <f>COLOR!R306</f>
        <v>32.152387686867584</v>
      </c>
      <c r="U77" s="54">
        <f>COLOR!S306</f>
        <v>-20.062842473784926</v>
      </c>
      <c r="V77" s="55">
        <f>COLOR!T306</f>
        <v>25.7055356510274</v>
      </c>
      <c r="W77" s="65">
        <f>COLOR!BE306</f>
        <v>88.811657675135606</v>
      </c>
      <c r="X77" s="118">
        <v>3.1</v>
      </c>
      <c r="Y77" s="133">
        <v>1</v>
      </c>
      <c r="Z77" s="134">
        <v>1</v>
      </c>
      <c r="AA77" s="140">
        <v>1</v>
      </c>
      <c r="AB77" s="148">
        <f t="shared" si="48"/>
        <v>32.152387686867584</v>
      </c>
      <c r="AC77" s="135">
        <f t="shared" si="49"/>
        <v>-20.062842473784926</v>
      </c>
      <c r="AD77" s="135">
        <f t="shared" si="50"/>
        <v>25.7055356510274</v>
      </c>
      <c r="AE77" s="136">
        <f t="shared" si="51"/>
        <v>32.608161727306083</v>
      </c>
      <c r="AF77" s="136">
        <f t="shared" si="52"/>
        <v>-20.171051488348962</v>
      </c>
      <c r="AG77" s="136">
        <f t="shared" si="53"/>
        <v>25.7055356510274</v>
      </c>
      <c r="AH77" s="136">
        <f t="shared" si="54"/>
        <v>32.674850898693713</v>
      </c>
      <c r="AI77" s="136">
        <f t="shared" si="55"/>
        <v>128.12116343005556</v>
      </c>
      <c r="AJ77" s="136">
        <f t="shared" si="56"/>
        <v>64.207413345997864</v>
      </c>
      <c r="AK77" s="136">
        <f t="shared" si="57"/>
        <v>50.942453108170582</v>
      </c>
      <c r="AL77" s="136">
        <f t="shared" si="58"/>
        <v>-16.935217957663706</v>
      </c>
      <c r="AM77" s="136">
        <f t="shared" si="59"/>
        <v>53.683657997119887</v>
      </c>
      <c r="AN77" s="136">
        <f t="shared" si="60"/>
        <v>5.3935036725444307E-3</v>
      </c>
      <c r="AO77" s="136">
        <f t="shared" si="61"/>
        <v>51.217211416097918</v>
      </c>
      <c r="AP77" s="136">
        <f t="shared" si="62"/>
        <v>-16.935217957663706</v>
      </c>
      <c r="AQ77" s="136">
        <f t="shared" si="63"/>
        <v>53.94445617961911</v>
      </c>
      <c r="AR77" s="136">
        <f t="shared" si="64"/>
        <v>341.70328260693833</v>
      </c>
      <c r="AS77" s="136">
        <f t="shared" si="65"/>
        <v>43.309653539156415</v>
      </c>
      <c r="AT77" s="136">
        <f t="shared" si="66"/>
        <v>54.912223018496945</v>
      </c>
      <c r="AU77" s="136">
        <f t="shared" si="67"/>
        <v>146.41788082311723</v>
      </c>
      <c r="AV77" s="136">
        <f t="shared" si="68"/>
        <v>32.05502565913028</v>
      </c>
      <c r="AW77" s="136">
        <f t="shared" si="69"/>
        <v>21.269605280925397</v>
      </c>
      <c r="AX77" s="137">
        <f t="shared" si="70"/>
        <v>80.387323876499096</v>
      </c>
      <c r="AY77" s="137">
        <f t="shared" si="71"/>
        <v>0.63221612847614606</v>
      </c>
      <c r="AZ77" s="137">
        <f t="shared" si="72"/>
        <v>1.0102916414094032</v>
      </c>
      <c r="BA77" s="136">
        <f t="shared" si="73"/>
        <v>2.9489344092620389</v>
      </c>
      <c r="BB77" s="137">
        <f t="shared" si="74"/>
        <v>1.4107159222925303</v>
      </c>
      <c r="BC77" s="137">
        <f t="shared" si="75"/>
        <v>6.5843665048417212E-33</v>
      </c>
      <c r="BD77" s="137">
        <f t="shared" si="76"/>
        <v>1.978981646553011</v>
      </c>
      <c r="BE77" s="149">
        <f t="shared" si="77"/>
        <v>-4.548446876190925E-34</v>
      </c>
      <c r="BF77" s="159">
        <f t="shared" si="78"/>
        <v>65.618760007728326</v>
      </c>
      <c r="BG77" s="160">
        <f t="shared" si="79"/>
        <v>82.825031657090079</v>
      </c>
    </row>
    <row r="78" spans="1:59" ht="15" thickBot="1" x14ac:dyDescent="0.3">
      <c r="A78" s="10">
        <v>77</v>
      </c>
      <c r="B78" s="11">
        <v>15</v>
      </c>
      <c r="C78" s="11" t="s">
        <v>6</v>
      </c>
      <c r="D78" s="11">
        <v>38</v>
      </c>
      <c r="E78" s="11" t="s">
        <v>6</v>
      </c>
      <c r="F78" s="11" t="s">
        <v>64</v>
      </c>
      <c r="G78" s="15" t="s">
        <v>63</v>
      </c>
      <c r="H78" s="11">
        <v>4</v>
      </c>
      <c r="I78" s="96">
        <v>1</v>
      </c>
      <c r="J78" s="97">
        <v>2</v>
      </c>
      <c r="K78" s="56">
        <v>178</v>
      </c>
      <c r="L78" s="57">
        <v>58</v>
      </c>
      <c r="M78" s="57">
        <v>124</v>
      </c>
      <c r="N78" s="57">
        <f>COLOR!R81</f>
        <v>44.177854824950195</v>
      </c>
      <c r="O78" s="57">
        <f>COLOR!S81</f>
        <v>54.554520145753237</v>
      </c>
      <c r="P78" s="58">
        <f>COLOR!T81</f>
        <v>-10.950367312193565</v>
      </c>
      <c r="Q78" s="56">
        <v>41</v>
      </c>
      <c r="R78" s="57">
        <v>54</v>
      </c>
      <c r="S78" s="57">
        <v>36</v>
      </c>
      <c r="T78" s="57">
        <f>COLOR!R307</f>
        <v>21.013660041075823</v>
      </c>
      <c r="U78" s="57">
        <f>COLOR!S307</f>
        <v>-9.6239673327398467</v>
      </c>
      <c r="V78" s="58">
        <f>COLOR!T307</f>
        <v>9.5997525326607658</v>
      </c>
      <c r="W78" s="78">
        <f>COLOR!BE307</f>
        <v>71.258442311421888</v>
      </c>
      <c r="X78" s="122">
        <v>2.2999999999999998</v>
      </c>
      <c r="Y78" s="133">
        <v>1</v>
      </c>
      <c r="Z78" s="134">
        <v>1</v>
      </c>
      <c r="AA78" s="140">
        <v>1</v>
      </c>
      <c r="AB78" s="148">
        <f t="shared" si="48"/>
        <v>21.013660041075823</v>
      </c>
      <c r="AC78" s="135">
        <f t="shared" si="49"/>
        <v>-9.6239673327398467</v>
      </c>
      <c r="AD78" s="135">
        <f t="shared" si="50"/>
        <v>9.5997525326607658</v>
      </c>
      <c r="AE78" s="136">
        <f t="shared" si="51"/>
        <v>13.593233460437974</v>
      </c>
      <c r="AF78" s="136">
        <f t="shared" si="52"/>
        <v>-9.8529852513625045</v>
      </c>
      <c r="AG78" s="136">
        <f t="shared" si="53"/>
        <v>9.5997525326607658</v>
      </c>
      <c r="AH78" s="136">
        <f t="shared" si="54"/>
        <v>13.756328254730395</v>
      </c>
      <c r="AI78" s="136">
        <f t="shared" si="55"/>
        <v>135.74582542907413</v>
      </c>
      <c r="AJ78" s="136">
        <f t="shared" si="56"/>
        <v>44.177854824950195</v>
      </c>
      <c r="AK78" s="136">
        <f t="shared" si="57"/>
        <v>54.554520145753237</v>
      </c>
      <c r="AL78" s="136">
        <f t="shared" si="58"/>
        <v>-10.950367312193565</v>
      </c>
      <c r="AM78" s="136">
        <f t="shared" si="59"/>
        <v>55.642665398103937</v>
      </c>
      <c r="AN78" s="136">
        <f t="shared" si="60"/>
        <v>2.3796622609426332E-2</v>
      </c>
      <c r="AO78" s="136">
        <f t="shared" si="61"/>
        <v>55.852733473300077</v>
      </c>
      <c r="AP78" s="136">
        <f t="shared" si="62"/>
        <v>-10.950367312193565</v>
      </c>
      <c r="AQ78" s="136">
        <f t="shared" si="63"/>
        <v>56.916064346645157</v>
      </c>
      <c r="AR78" s="136">
        <f t="shared" si="64"/>
        <v>348.90741209469763</v>
      </c>
      <c r="AS78" s="136">
        <f t="shared" si="65"/>
        <v>35.336196300687774</v>
      </c>
      <c r="AT78" s="136">
        <f t="shared" si="66"/>
        <v>62.326618761885868</v>
      </c>
      <c r="AU78" s="136">
        <f t="shared" si="67"/>
        <v>146.8384133343765</v>
      </c>
      <c r="AV78" s="136">
        <f t="shared" si="68"/>
        <v>23.164194783874372</v>
      </c>
      <c r="AW78" s="136">
        <f t="shared" si="69"/>
        <v>43.159736091914766</v>
      </c>
      <c r="AX78" s="137">
        <f t="shared" si="70"/>
        <v>53.635679162649005</v>
      </c>
      <c r="AY78" s="137">
        <f t="shared" si="71"/>
        <v>0.60684770697123214</v>
      </c>
      <c r="AZ78" s="137">
        <f t="shared" si="72"/>
        <v>1.2528496406982694</v>
      </c>
      <c r="BA78" s="136">
        <f t="shared" si="73"/>
        <v>2.59012883353095</v>
      </c>
      <c r="BB78" s="137">
        <f t="shared" si="74"/>
        <v>1.3216553454723656</v>
      </c>
      <c r="BC78" s="137">
        <f t="shared" si="75"/>
        <v>1.1171746139194072E-30</v>
      </c>
      <c r="BD78" s="137">
        <f t="shared" si="76"/>
        <v>1.9167747637970018</v>
      </c>
      <c r="BE78" s="149">
        <f t="shared" si="77"/>
        <v>-7.4747987545101464E-32</v>
      </c>
      <c r="BF78" s="159">
        <f t="shared" si="78"/>
        <v>47.607000571122143</v>
      </c>
      <c r="BG78" s="160">
        <f t="shared" si="79"/>
        <v>67.388320061157259</v>
      </c>
    </row>
    <row r="79" spans="1:59" x14ac:dyDescent="0.25">
      <c r="A79" s="60">
        <v>78</v>
      </c>
      <c r="B79" s="6">
        <v>16</v>
      </c>
      <c r="C79" s="6" t="s">
        <v>6</v>
      </c>
      <c r="D79" s="6">
        <v>69</v>
      </c>
      <c r="E79" s="6" t="s">
        <v>10</v>
      </c>
      <c r="F79" s="6" t="s">
        <v>11</v>
      </c>
      <c r="G79" s="12" t="s">
        <v>63</v>
      </c>
      <c r="H79" s="6">
        <v>4</v>
      </c>
      <c r="I79" s="84">
        <v>0</v>
      </c>
      <c r="J79" s="73">
        <v>5</v>
      </c>
      <c r="K79" s="45">
        <v>133</v>
      </c>
      <c r="L79" s="46">
        <v>43</v>
      </c>
      <c r="M79" s="46">
        <v>85</v>
      </c>
      <c r="N79" s="46">
        <f>COLOR!R82</f>
        <v>32.664423162141134</v>
      </c>
      <c r="O79" s="46">
        <f>COLOR!S82</f>
        <v>42.40328559512843</v>
      </c>
      <c r="P79" s="50">
        <f>COLOR!T82</f>
        <v>-4.4646085533605939</v>
      </c>
      <c r="Q79" s="45">
        <v>29</v>
      </c>
      <c r="R79" s="46">
        <v>46</v>
      </c>
      <c r="S79" s="46">
        <v>54</v>
      </c>
      <c r="T79" s="46">
        <f>COLOR!R308</f>
        <v>17.881231065786274</v>
      </c>
      <c r="U79" s="46">
        <f>COLOR!S308</f>
        <v>-4.4443832942643589</v>
      </c>
      <c r="V79" s="50">
        <f>COLOR!T308</f>
        <v>-7.3324284301403031</v>
      </c>
      <c r="W79" s="75">
        <f>COLOR!BE308</f>
        <v>49.208446833582975</v>
      </c>
      <c r="X79" s="121">
        <v>1.7</v>
      </c>
      <c r="Y79" s="133">
        <v>1</v>
      </c>
      <c r="Z79" s="134">
        <v>1</v>
      </c>
      <c r="AA79" s="140">
        <v>1</v>
      </c>
      <c r="AB79" s="148">
        <f t="shared" si="48"/>
        <v>17.881231065786274</v>
      </c>
      <c r="AC79" s="135">
        <f t="shared" si="49"/>
        <v>-4.4443832942643589</v>
      </c>
      <c r="AD79" s="135">
        <f t="shared" si="50"/>
        <v>-7.3324284301403031</v>
      </c>
      <c r="AE79" s="136">
        <f t="shared" si="51"/>
        <v>8.5742083920013226</v>
      </c>
      <c r="AF79" s="136">
        <f t="shared" si="52"/>
        <v>-5.0308665066172882</v>
      </c>
      <c r="AG79" s="136">
        <f t="shared" si="53"/>
        <v>-7.3324284301403031</v>
      </c>
      <c r="AH79" s="136">
        <f t="shared" si="54"/>
        <v>8.8923632680257398</v>
      </c>
      <c r="AI79" s="136">
        <f t="shared" si="55"/>
        <v>235.54551745817946</v>
      </c>
      <c r="AJ79" s="136">
        <f t="shared" si="56"/>
        <v>32.664423162141134</v>
      </c>
      <c r="AK79" s="136">
        <f t="shared" si="57"/>
        <v>42.40328559512843</v>
      </c>
      <c r="AL79" s="136">
        <f t="shared" si="58"/>
        <v>-4.4646085533605939</v>
      </c>
      <c r="AM79" s="136">
        <f t="shared" si="59"/>
        <v>42.637675344661638</v>
      </c>
      <c r="AN79" s="136">
        <f t="shared" si="60"/>
        <v>0.13196053839681354</v>
      </c>
      <c r="AO79" s="136">
        <f t="shared" si="61"/>
        <v>47.998845992055429</v>
      </c>
      <c r="AP79" s="136">
        <f t="shared" si="62"/>
        <v>-4.4646085533605939</v>
      </c>
      <c r="AQ79" s="136">
        <f t="shared" si="63"/>
        <v>48.206036407319324</v>
      </c>
      <c r="AR79" s="136">
        <f t="shared" si="64"/>
        <v>354.68592815555144</v>
      </c>
      <c r="AS79" s="136">
        <f t="shared" si="65"/>
        <v>28.549199837672532</v>
      </c>
      <c r="AT79" s="136">
        <f t="shared" si="66"/>
        <v>295.11572280686545</v>
      </c>
      <c r="AU79" s="136">
        <f t="shared" si="67"/>
        <v>119.14041069737198</v>
      </c>
      <c r="AV79" s="136">
        <f t="shared" si="68"/>
        <v>14.78319209635486</v>
      </c>
      <c r="AW79" s="136">
        <f t="shared" si="69"/>
        <v>39.313673139293584</v>
      </c>
      <c r="AX79" s="137">
        <f t="shared" si="70"/>
        <v>35.704480150736323</v>
      </c>
      <c r="AY79" s="137">
        <f t="shared" si="71"/>
        <v>0.38584201466253742</v>
      </c>
      <c r="AZ79" s="137">
        <f t="shared" si="72"/>
        <v>1.3649862677961351</v>
      </c>
      <c r="BA79" s="136">
        <f t="shared" si="73"/>
        <v>2.2847139926952638</v>
      </c>
      <c r="BB79" s="137">
        <f t="shared" si="74"/>
        <v>1.1652322117355642</v>
      </c>
      <c r="BC79" s="137">
        <f t="shared" si="75"/>
        <v>15.701711123822504</v>
      </c>
      <c r="BD79" s="137">
        <f t="shared" si="76"/>
        <v>1.6934314079101078</v>
      </c>
      <c r="BE79" s="149">
        <f t="shared" si="77"/>
        <v>-0.88238040758800507</v>
      </c>
      <c r="BF79" s="159">
        <f t="shared" si="78"/>
        <v>29.783326422587578</v>
      </c>
      <c r="BG79" s="160">
        <f t="shared" si="79"/>
        <v>46.935364824573739</v>
      </c>
    </row>
    <row r="80" spans="1:59" x14ac:dyDescent="0.25">
      <c r="A80" s="9">
        <v>79</v>
      </c>
      <c r="B80" s="5">
        <v>16</v>
      </c>
      <c r="C80" s="5" t="s">
        <v>6</v>
      </c>
      <c r="D80" s="5">
        <v>69</v>
      </c>
      <c r="E80" s="5" t="s">
        <v>10</v>
      </c>
      <c r="F80" s="5" t="s">
        <v>11</v>
      </c>
      <c r="G80" s="13" t="s">
        <v>63</v>
      </c>
      <c r="H80" s="5">
        <v>4</v>
      </c>
      <c r="I80" s="85">
        <v>0</v>
      </c>
      <c r="J80" s="61">
        <v>5</v>
      </c>
      <c r="K80" s="47">
        <v>218</v>
      </c>
      <c r="L80" s="44">
        <v>17</v>
      </c>
      <c r="M80" s="44">
        <v>177</v>
      </c>
      <c r="N80" s="44">
        <f>COLOR!R83</f>
        <v>50.083121942097847</v>
      </c>
      <c r="O80" s="44">
        <f>COLOR!S83</f>
        <v>80.436182294199583</v>
      </c>
      <c r="P80" s="51">
        <f>COLOR!T83</f>
        <v>-33.051309028619855</v>
      </c>
      <c r="Q80" s="47">
        <v>73</v>
      </c>
      <c r="R80" s="44">
        <v>72</v>
      </c>
      <c r="S80" s="44">
        <v>44</v>
      </c>
      <c r="T80" s="44">
        <f>COLOR!R309</f>
        <v>30.030668063432167</v>
      </c>
      <c r="U80" s="44">
        <f>COLOR!S309</f>
        <v>-4.6214736427001029</v>
      </c>
      <c r="V80" s="51">
        <f>COLOR!T309</f>
        <v>16.965100687055056</v>
      </c>
      <c r="W80" s="63">
        <f>COLOR!BE309</f>
        <v>100.69035197516335</v>
      </c>
      <c r="X80" s="119">
        <v>2.1</v>
      </c>
      <c r="Y80" s="133">
        <v>1</v>
      </c>
      <c r="Z80" s="134">
        <v>1</v>
      </c>
      <c r="AA80" s="140">
        <v>1</v>
      </c>
      <c r="AB80" s="148">
        <f t="shared" si="48"/>
        <v>30.030668063432167</v>
      </c>
      <c r="AC80" s="135">
        <f t="shared" si="49"/>
        <v>-4.6214736427001029</v>
      </c>
      <c r="AD80" s="135">
        <f t="shared" si="50"/>
        <v>16.965100687055056</v>
      </c>
      <c r="AE80" s="136">
        <f t="shared" si="51"/>
        <v>17.583306286136509</v>
      </c>
      <c r="AF80" s="136">
        <f t="shared" si="52"/>
        <v>-4.6280581436306152</v>
      </c>
      <c r="AG80" s="136">
        <f t="shared" si="53"/>
        <v>16.965100687055056</v>
      </c>
      <c r="AH80" s="136">
        <f t="shared" si="54"/>
        <v>17.585038058040748</v>
      </c>
      <c r="AI80" s="136">
        <f t="shared" si="55"/>
        <v>105.25893008689266</v>
      </c>
      <c r="AJ80" s="136">
        <f t="shared" si="56"/>
        <v>50.083121942097847</v>
      </c>
      <c r="AK80" s="136">
        <f t="shared" si="57"/>
        <v>80.436182294199583</v>
      </c>
      <c r="AL80" s="136">
        <f t="shared" si="58"/>
        <v>-33.051309028619855</v>
      </c>
      <c r="AM80" s="136">
        <f t="shared" si="59"/>
        <v>86.961879295304072</v>
      </c>
      <c r="AN80" s="136">
        <f t="shared" si="60"/>
        <v>1.4247621948276779E-3</v>
      </c>
      <c r="AO80" s="136">
        <f t="shared" si="61"/>
        <v>80.550784725828635</v>
      </c>
      <c r="AP80" s="136">
        <f t="shared" si="62"/>
        <v>-33.051309028619855</v>
      </c>
      <c r="AQ80" s="136">
        <f t="shared" si="63"/>
        <v>87.067892753024154</v>
      </c>
      <c r="AR80" s="136">
        <f t="shared" si="64"/>
        <v>337.69085239284777</v>
      </c>
      <c r="AS80" s="136">
        <f t="shared" si="65"/>
        <v>52.326465405532453</v>
      </c>
      <c r="AT80" s="136">
        <f t="shared" si="66"/>
        <v>41.474891239870203</v>
      </c>
      <c r="AU80" s="136">
        <f t="shared" si="67"/>
        <v>127.56807769404489</v>
      </c>
      <c r="AV80" s="136">
        <f t="shared" si="68"/>
        <v>20.052453878665681</v>
      </c>
      <c r="AW80" s="136">
        <f t="shared" si="69"/>
        <v>69.482854694983402</v>
      </c>
      <c r="AX80" s="137">
        <f t="shared" si="70"/>
        <v>70.208328685862554</v>
      </c>
      <c r="AY80" s="137">
        <f t="shared" si="71"/>
        <v>0.7000006281362634</v>
      </c>
      <c r="AZ80" s="137">
        <f t="shared" si="72"/>
        <v>1.136021543003332</v>
      </c>
      <c r="BA80" s="136">
        <f t="shared" si="73"/>
        <v>3.3546909432489604</v>
      </c>
      <c r="BB80" s="137">
        <f t="shared" si="74"/>
        <v>1.5494283797803476</v>
      </c>
      <c r="BC80" s="137">
        <f t="shared" si="75"/>
        <v>3.828540071519148E-37</v>
      </c>
      <c r="BD80" s="137">
        <f t="shared" si="76"/>
        <v>1.9943417231000589</v>
      </c>
      <c r="BE80" s="149">
        <f t="shared" si="77"/>
        <v>-2.6652633991820388E-38</v>
      </c>
      <c r="BF80" s="159">
        <f t="shared" si="78"/>
        <v>52.856236752938663</v>
      </c>
      <c r="BG80" s="160">
        <f t="shared" si="79"/>
        <v>98.673431451056103</v>
      </c>
    </row>
    <row r="81" spans="1:59" x14ac:dyDescent="0.25">
      <c r="A81" s="9">
        <v>80</v>
      </c>
      <c r="B81" s="5">
        <v>16</v>
      </c>
      <c r="C81" s="5" t="s">
        <v>6</v>
      </c>
      <c r="D81" s="5">
        <v>69</v>
      </c>
      <c r="E81" s="5" t="s">
        <v>10</v>
      </c>
      <c r="F81" s="5" t="s">
        <v>11</v>
      </c>
      <c r="G81" s="13" t="s">
        <v>63</v>
      </c>
      <c r="H81" s="5">
        <v>4</v>
      </c>
      <c r="I81" s="85">
        <v>0</v>
      </c>
      <c r="J81" s="61">
        <v>5</v>
      </c>
      <c r="K81" s="47">
        <v>255</v>
      </c>
      <c r="L81" s="44">
        <v>162</v>
      </c>
      <c r="M81" s="44">
        <v>255</v>
      </c>
      <c r="N81" s="44">
        <f>COLOR!R84</f>
        <v>78.657356257048079</v>
      </c>
      <c r="O81" s="44">
        <f>COLOR!S84</f>
        <v>48.242498781556954</v>
      </c>
      <c r="P81" s="51">
        <f>COLOR!T84</f>
        <v>-32.025607180203131</v>
      </c>
      <c r="Q81" s="47">
        <v>145</v>
      </c>
      <c r="R81" s="44">
        <v>147</v>
      </c>
      <c r="S81" s="44">
        <v>87</v>
      </c>
      <c r="T81" s="44">
        <f>COLOR!R310</f>
        <v>59.523121475435801</v>
      </c>
      <c r="U81" s="44">
        <f>COLOR!S310</f>
        <v>-10.157816717985158</v>
      </c>
      <c r="V81" s="51">
        <f>COLOR!T310</f>
        <v>31.47435503544984</v>
      </c>
      <c r="W81" s="63">
        <f>COLOR!BE310</f>
        <v>88.368325731074449</v>
      </c>
      <c r="X81" s="119">
        <v>1.8</v>
      </c>
      <c r="Y81" s="133">
        <v>1</v>
      </c>
      <c r="Z81" s="134">
        <v>1</v>
      </c>
      <c r="AA81" s="140">
        <v>1</v>
      </c>
      <c r="AB81" s="148">
        <f t="shared" si="48"/>
        <v>59.523121475435801</v>
      </c>
      <c r="AC81" s="135">
        <f t="shared" si="49"/>
        <v>-10.157816717985158</v>
      </c>
      <c r="AD81" s="135">
        <f t="shared" si="50"/>
        <v>31.47435503544984</v>
      </c>
      <c r="AE81" s="136">
        <f t="shared" si="51"/>
        <v>33.07289321141598</v>
      </c>
      <c r="AF81" s="136">
        <f t="shared" si="52"/>
        <v>-10.195842975377897</v>
      </c>
      <c r="AG81" s="136">
        <f t="shared" si="53"/>
        <v>31.47435503544984</v>
      </c>
      <c r="AH81" s="136">
        <f t="shared" si="54"/>
        <v>33.08459216729306</v>
      </c>
      <c r="AI81" s="136">
        <f t="shared" si="55"/>
        <v>107.94927967196686</v>
      </c>
      <c r="AJ81" s="136">
        <f t="shared" si="56"/>
        <v>78.657356257048079</v>
      </c>
      <c r="AK81" s="136">
        <f t="shared" si="57"/>
        <v>48.242498781556954</v>
      </c>
      <c r="AL81" s="136">
        <f t="shared" si="58"/>
        <v>-32.025607180203131</v>
      </c>
      <c r="AM81" s="136">
        <f t="shared" si="59"/>
        <v>57.904906561959002</v>
      </c>
      <c r="AN81" s="136">
        <f t="shared" si="60"/>
        <v>3.7435463198906005E-3</v>
      </c>
      <c r="AO81" s="136">
        <f t="shared" si="61"/>
        <v>48.423096810332986</v>
      </c>
      <c r="AP81" s="136">
        <f t="shared" si="62"/>
        <v>-32.025607180203131</v>
      </c>
      <c r="AQ81" s="136">
        <f t="shared" si="63"/>
        <v>58.055454696036605</v>
      </c>
      <c r="AR81" s="136">
        <f t="shared" si="64"/>
        <v>326.52052614995193</v>
      </c>
      <c r="AS81" s="136">
        <f t="shared" si="65"/>
        <v>45.570023431664836</v>
      </c>
      <c r="AT81" s="136">
        <f t="shared" si="66"/>
        <v>37.234902910959391</v>
      </c>
      <c r="AU81" s="136">
        <f t="shared" si="67"/>
        <v>141.42875352201492</v>
      </c>
      <c r="AV81" s="136">
        <f t="shared" si="68"/>
        <v>19.134234781612278</v>
      </c>
      <c r="AW81" s="136">
        <f t="shared" si="69"/>
        <v>24.970862528743545</v>
      </c>
      <c r="AX81" s="137">
        <f t="shared" si="70"/>
        <v>82.733797976164141</v>
      </c>
      <c r="AY81" s="137">
        <f t="shared" si="71"/>
        <v>0.73267828268724045</v>
      </c>
      <c r="AZ81" s="137">
        <f t="shared" si="72"/>
        <v>1.2788054571540781</v>
      </c>
      <c r="BA81" s="136">
        <f t="shared" si="73"/>
        <v>3.0506510544249177</v>
      </c>
      <c r="BB81" s="137">
        <f t="shared" si="74"/>
        <v>1.5008224976489424</v>
      </c>
      <c r="BC81" s="137">
        <f t="shared" si="75"/>
        <v>1.5649356194564842E-38</v>
      </c>
      <c r="BD81" s="137">
        <f t="shared" si="76"/>
        <v>1.9852093661451928</v>
      </c>
      <c r="BE81" s="149">
        <f t="shared" si="77"/>
        <v>-1.0844515514270591E-39</v>
      </c>
      <c r="BF81" s="159">
        <f t="shared" si="78"/>
        <v>57.703691688727126</v>
      </c>
      <c r="BG81" s="160">
        <f t="shared" si="79"/>
        <v>86.271907663128758</v>
      </c>
    </row>
    <row r="82" spans="1:59" x14ac:dyDescent="0.25">
      <c r="A82" s="9">
        <v>81</v>
      </c>
      <c r="B82" s="5">
        <v>16</v>
      </c>
      <c r="C82" s="5" t="s">
        <v>6</v>
      </c>
      <c r="D82" s="5">
        <v>69</v>
      </c>
      <c r="E82" s="5" t="s">
        <v>10</v>
      </c>
      <c r="F82" s="5" t="s">
        <v>11</v>
      </c>
      <c r="G82" s="13" t="s">
        <v>63</v>
      </c>
      <c r="H82" s="5">
        <v>4</v>
      </c>
      <c r="I82" s="85">
        <v>0</v>
      </c>
      <c r="J82" s="61">
        <v>5</v>
      </c>
      <c r="K82" s="47">
        <v>255</v>
      </c>
      <c r="L82" s="44">
        <v>135</v>
      </c>
      <c r="M82" s="44">
        <v>255</v>
      </c>
      <c r="N82" s="44">
        <f>COLOR!R85</f>
        <v>73.431064126253318</v>
      </c>
      <c r="O82" s="44">
        <f>COLOR!S85</f>
        <v>61.624513672240475</v>
      </c>
      <c r="P82" s="51">
        <f>COLOR!T85</f>
        <v>-40.120667513460795</v>
      </c>
      <c r="Q82" s="47">
        <v>122</v>
      </c>
      <c r="R82" s="44">
        <v>134</v>
      </c>
      <c r="S82" s="44">
        <v>82</v>
      </c>
      <c r="T82" s="44">
        <f>COLOR!R311</f>
        <v>53.834074206372037</v>
      </c>
      <c r="U82" s="44">
        <f>COLOR!S311</f>
        <v>-13.380642658228471</v>
      </c>
      <c r="V82" s="51">
        <f>COLOR!T311</f>
        <v>26.541118658415407</v>
      </c>
      <c r="W82" s="63">
        <f>COLOR!BE311</f>
        <v>102.24289327724915</v>
      </c>
      <c r="X82" s="119">
        <v>1.9</v>
      </c>
      <c r="Y82" s="133">
        <v>1</v>
      </c>
      <c r="Z82" s="134">
        <v>1</v>
      </c>
      <c r="AA82" s="140">
        <v>1</v>
      </c>
      <c r="AB82" s="148">
        <f t="shared" si="48"/>
        <v>53.834074206372037</v>
      </c>
      <c r="AC82" s="135">
        <f t="shared" si="49"/>
        <v>-13.380642658228471</v>
      </c>
      <c r="AD82" s="135">
        <f t="shared" si="50"/>
        <v>26.541118658415407</v>
      </c>
      <c r="AE82" s="136">
        <f t="shared" si="51"/>
        <v>29.723266603576565</v>
      </c>
      <c r="AF82" s="136">
        <f t="shared" si="52"/>
        <v>-13.401426952601197</v>
      </c>
      <c r="AG82" s="136">
        <f t="shared" si="53"/>
        <v>26.541118658415407</v>
      </c>
      <c r="AH82" s="136">
        <f t="shared" si="54"/>
        <v>29.73262894541941</v>
      </c>
      <c r="AI82" s="136">
        <f t="shared" si="55"/>
        <v>116.79061406808043</v>
      </c>
      <c r="AJ82" s="136">
        <f t="shared" si="56"/>
        <v>73.431064126253318</v>
      </c>
      <c r="AK82" s="136">
        <f t="shared" si="57"/>
        <v>61.624513672240475</v>
      </c>
      <c r="AL82" s="136">
        <f t="shared" si="58"/>
        <v>-40.120667513460795</v>
      </c>
      <c r="AM82" s="136">
        <f t="shared" si="59"/>
        <v>73.533996539463445</v>
      </c>
      <c r="AN82" s="136">
        <f t="shared" si="60"/>
        <v>1.5533106221877757E-3</v>
      </c>
      <c r="AO82" s="136">
        <f t="shared" si="61"/>
        <v>61.72023568391473</v>
      </c>
      <c r="AP82" s="136">
        <f t="shared" si="62"/>
        <v>-40.120667513460795</v>
      </c>
      <c r="AQ82" s="136">
        <f t="shared" si="63"/>
        <v>73.61423404888248</v>
      </c>
      <c r="AR82" s="136">
        <f t="shared" si="64"/>
        <v>326.97449164642228</v>
      </c>
      <c r="AS82" s="136">
        <f t="shared" si="65"/>
        <v>51.673431497150943</v>
      </c>
      <c r="AT82" s="136">
        <f t="shared" si="66"/>
        <v>41.882552857251369</v>
      </c>
      <c r="AU82" s="136">
        <f t="shared" si="67"/>
        <v>149.81612242165815</v>
      </c>
      <c r="AV82" s="136">
        <f t="shared" si="68"/>
        <v>19.596989919881281</v>
      </c>
      <c r="AW82" s="136">
        <f t="shared" si="69"/>
        <v>43.881605103463073</v>
      </c>
      <c r="AX82" s="137">
        <f t="shared" si="70"/>
        <v>90.340813957165452</v>
      </c>
      <c r="AY82" s="137">
        <f t="shared" si="71"/>
        <v>0.69723068855919734</v>
      </c>
      <c r="AZ82" s="137">
        <f t="shared" si="72"/>
        <v>1.1943007463275921</v>
      </c>
      <c r="BA82" s="136">
        <f t="shared" si="73"/>
        <v>3.3253044173717923</v>
      </c>
      <c r="BB82" s="137">
        <f t="shared" si="74"/>
        <v>1.540424533344626</v>
      </c>
      <c r="BC82" s="137">
        <f t="shared" si="75"/>
        <v>5.1906304442356081E-37</v>
      </c>
      <c r="BD82" s="137">
        <f t="shared" si="76"/>
        <v>1.993824192934273</v>
      </c>
      <c r="BE82" s="149">
        <f t="shared" si="77"/>
        <v>-3.6125538893960236E-38</v>
      </c>
      <c r="BF82" s="159">
        <f t="shared" si="78"/>
        <v>62.312310604839809</v>
      </c>
      <c r="BG82" s="160">
        <f t="shared" si="79"/>
        <v>100.34723320442389</v>
      </c>
    </row>
    <row r="83" spans="1:59" ht="15" thickBot="1" x14ac:dyDescent="0.3">
      <c r="A83" s="16">
        <v>82</v>
      </c>
      <c r="B83" s="18">
        <v>16</v>
      </c>
      <c r="C83" s="18" t="s">
        <v>6</v>
      </c>
      <c r="D83" s="18">
        <v>69</v>
      </c>
      <c r="E83" s="18" t="s">
        <v>10</v>
      </c>
      <c r="F83" s="18" t="s">
        <v>11</v>
      </c>
      <c r="G83" s="17" t="s">
        <v>63</v>
      </c>
      <c r="H83" s="18">
        <v>4</v>
      </c>
      <c r="I83" s="86">
        <v>0</v>
      </c>
      <c r="J83" s="77">
        <v>5</v>
      </c>
      <c r="K83" s="48">
        <v>221</v>
      </c>
      <c r="L83" s="49">
        <v>164</v>
      </c>
      <c r="M83" s="49">
        <v>255</v>
      </c>
      <c r="N83" s="49">
        <f>COLOR!R86</f>
        <v>75.551399137634263</v>
      </c>
      <c r="O83" s="49">
        <f>COLOR!S86</f>
        <v>37.034528516062203</v>
      </c>
      <c r="P83" s="52">
        <f>COLOR!T86</f>
        <v>-37.113124956948184</v>
      </c>
      <c r="Q83" s="48">
        <v>83</v>
      </c>
      <c r="R83" s="49">
        <v>97</v>
      </c>
      <c r="S83" s="49">
        <v>110</v>
      </c>
      <c r="T83" s="49">
        <f>COLOR!R312</f>
        <v>40.46441955390641</v>
      </c>
      <c r="U83" s="49">
        <f>COLOR!S312</f>
        <v>-2.1504878071955389</v>
      </c>
      <c r="V83" s="52">
        <f>COLOR!T312</f>
        <v>-9.1298251755630879</v>
      </c>
      <c r="W83" s="64">
        <f>COLOR!BE312</f>
        <v>59.578743753269741</v>
      </c>
      <c r="X83" s="120">
        <v>3.3</v>
      </c>
      <c r="Y83" s="133">
        <v>1</v>
      </c>
      <c r="Z83" s="134">
        <v>1</v>
      </c>
      <c r="AA83" s="140">
        <v>1</v>
      </c>
      <c r="AB83" s="148">
        <f t="shared" si="48"/>
        <v>40.46441955390641</v>
      </c>
      <c r="AC83" s="135">
        <f t="shared" si="49"/>
        <v>-2.1504878071955389</v>
      </c>
      <c r="AD83" s="135">
        <f t="shared" si="50"/>
        <v>-9.1298251755630879</v>
      </c>
      <c r="AE83" s="136">
        <f t="shared" si="51"/>
        <v>9.379675130048069</v>
      </c>
      <c r="AF83" s="136">
        <f t="shared" si="52"/>
        <v>-2.2548985932366419</v>
      </c>
      <c r="AG83" s="136">
        <f t="shared" si="53"/>
        <v>-9.1298251755630879</v>
      </c>
      <c r="AH83" s="136">
        <f t="shared" si="54"/>
        <v>9.4041626635297071</v>
      </c>
      <c r="AI83" s="136">
        <f t="shared" si="55"/>
        <v>256.12664172022414</v>
      </c>
      <c r="AJ83" s="136">
        <f t="shared" si="56"/>
        <v>75.551399137634263</v>
      </c>
      <c r="AK83" s="136">
        <f t="shared" si="57"/>
        <v>37.034528516062203</v>
      </c>
      <c r="AL83" s="136">
        <f t="shared" si="58"/>
        <v>-37.113124956948184</v>
      </c>
      <c r="AM83" s="136">
        <f t="shared" si="59"/>
        <v>52.430338035121181</v>
      </c>
      <c r="AN83" s="136">
        <f t="shared" si="60"/>
        <v>4.8552140445411729E-2</v>
      </c>
      <c r="AO83" s="136">
        <f t="shared" si="61"/>
        <v>38.832634145903661</v>
      </c>
      <c r="AP83" s="136">
        <f t="shared" si="62"/>
        <v>-37.113124956948184</v>
      </c>
      <c r="AQ83" s="136">
        <f t="shared" si="63"/>
        <v>53.715524001722756</v>
      </c>
      <c r="AR83" s="136">
        <f t="shared" si="64"/>
        <v>316.29702818045507</v>
      </c>
      <c r="AS83" s="136">
        <f t="shared" si="65"/>
        <v>31.55984333262623</v>
      </c>
      <c r="AT83" s="136">
        <f t="shared" si="66"/>
        <v>286.21183495033961</v>
      </c>
      <c r="AU83" s="136">
        <f t="shared" si="67"/>
        <v>60.17038646023093</v>
      </c>
      <c r="AV83" s="136">
        <f t="shared" si="68"/>
        <v>35.086979583727853</v>
      </c>
      <c r="AW83" s="136">
        <f t="shared" si="69"/>
        <v>44.311361338193052</v>
      </c>
      <c r="AX83" s="137">
        <f t="shared" si="70"/>
        <v>22.533390104484607</v>
      </c>
      <c r="AY83" s="137">
        <f t="shared" si="71"/>
        <v>0.37707925972070927</v>
      </c>
      <c r="AZ83" s="137">
        <f t="shared" si="72"/>
        <v>1.1048727980560098</v>
      </c>
      <c r="BA83" s="136">
        <f t="shared" si="73"/>
        <v>2.4201929499681802</v>
      </c>
      <c r="BB83" s="137">
        <f t="shared" si="74"/>
        <v>1.1785084354115238</v>
      </c>
      <c r="BC83" s="137">
        <f t="shared" si="75"/>
        <v>24.534222826791702</v>
      </c>
      <c r="BD83" s="137">
        <f t="shared" si="76"/>
        <v>1.8290061613348934</v>
      </c>
      <c r="BE83" s="149">
        <f t="shared" si="77"/>
        <v>-1.3818009329304974</v>
      </c>
      <c r="BF83" s="159">
        <f t="shared" si="78"/>
        <v>35.007904053111474</v>
      </c>
      <c r="BG83" s="160">
        <f t="shared" si="79"/>
        <v>48.151122218582223</v>
      </c>
    </row>
    <row r="84" spans="1:59" x14ac:dyDescent="0.25">
      <c r="A84" s="7">
        <v>83</v>
      </c>
      <c r="B84" s="8">
        <v>17</v>
      </c>
      <c r="C84" s="8" t="s">
        <v>3</v>
      </c>
      <c r="D84" s="8">
        <v>67</v>
      </c>
      <c r="E84" s="8" t="s">
        <v>10</v>
      </c>
      <c r="F84" s="8" t="s">
        <v>64</v>
      </c>
      <c r="G84" s="14" t="s">
        <v>67</v>
      </c>
      <c r="H84" s="8">
        <v>3</v>
      </c>
      <c r="I84" s="91">
        <v>0</v>
      </c>
      <c r="J84" s="92">
        <v>3</v>
      </c>
      <c r="K84" s="53">
        <v>255</v>
      </c>
      <c r="L84" s="54">
        <v>138</v>
      </c>
      <c r="M84" s="54">
        <v>255</v>
      </c>
      <c r="N84" s="54">
        <f>COLOR!R87</f>
        <v>73.980032650019382</v>
      </c>
      <c r="O84" s="54">
        <f>COLOR!S87</f>
        <v>60.187286943446551</v>
      </c>
      <c r="P84" s="55">
        <f>COLOR!T87</f>
        <v>-39.265901738155542</v>
      </c>
      <c r="Q84" s="53">
        <v>138</v>
      </c>
      <c r="R84" s="54">
        <v>149</v>
      </c>
      <c r="S84" s="54">
        <v>121</v>
      </c>
      <c r="T84" s="54">
        <f>COLOR!R313</f>
        <v>60.159544491580533</v>
      </c>
      <c r="U84" s="54">
        <f>COLOR!S313</f>
        <v>-9.2008464281865265</v>
      </c>
      <c r="V84" s="55">
        <f>COLOR!T313</f>
        <v>13.477692424499521</v>
      </c>
      <c r="W84" s="65">
        <f>COLOR!BE313</f>
        <v>88.247411695368996</v>
      </c>
      <c r="X84" s="118">
        <v>1.6</v>
      </c>
      <c r="Y84" s="133">
        <v>1</v>
      </c>
      <c r="Z84" s="134">
        <v>1</v>
      </c>
      <c r="AA84" s="140">
        <v>1</v>
      </c>
      <c r="AB84" s="148">
        <f t="shared" si="48"/>
        <v>60.159544491580533</v>
      </c>
      <c r="AC84" s="135">
        <f t="shared" si="49"/>
        <v>-9.2008464281865265</v>
      </c>
      <c r="AD84" s="135">
        <f t="shared" si="50"/>
        <v>13.477692424499521</v>
      </c>
      <c r="AE84" s="136">
        <f t="shared" si="51"/>
        <v>16.318816381235635</v>
      </c>
      <c r="AF84" s="136">
        <f t="shared" si="52"/>
        <v>-9.2435842615261272</v>
      </c>
      <c r="AG84" s="136">
        <f t="shared" si="53"/>
        <v>13.477692424499521</v>
      </c>
      <c r="AH84" s="136">
        <f t="shared" si="54"/>
        <v>16.342950868473704</v>
      </c>
      <c r="AI84" s="136">
        <f t="shared" si="55"/>
        <v>124.44401458585985</v>
      </c>
      <c r="AJ84" s="136">
        <f t="shared" si="56"/>
        <v>73.980032650019382</v>
      </c>
      <c r="AK84" s="136">
        <f t="shared" si="57"/>
        <v>60.187286943446551</v>
      </c>
      <c r="AL84" s="136">
        <f t="shared" si="58"/>
        <v>-39.265901738155542</v>
      </c>
      <c r="AM84" s="136">
        <f t="shared" si="59"/>
        <v>71.863207198978102</v>
      </c>
      <c r="AN84" s="136">
        <f t="shared" si="60"/>
        <v>4.644989314099901E-3</v>
      </c>
      <c r="AO84" s="136">
        <f t="shared" si="61"/>
        <v>60.466856248143522</v>
      </c>
      <c r="AP84" s="136">
        <f t="shared" si="62"/>
        <v>-39.265901738155542</v>
      </c>
      <c r="AQ84" s="136">
        <f t="shared" si="63"/>
        <v>72.09751551783279</v>
      </c>
      <c r="AR84" s="136">
        <f t="shared" si="64"/>
        <v>327.0011555913951</v>
      </c>
      <c r="AS84" s="136">
        <f t="shared" si="65"/>
        <v>44.220233193153248</v>
      </c>
      <c r="AT84" s="136">
        <f t="shared" si="66"/>
        <v>45.722585088627483</v>
      </c>
      <c r="AU84" s="136">
        <f t="shared" si="67"/>
        <v>157.44285899446476</v>
      </c>
      <c r="AV84" s="136">
        <f t="shared" si="68"/>
        <v>13.820488158438849</v>
      </c>
      <c r="AW84" s="136">
        <f t="shared" si="69"/>
        <v>55.754564649359082</v>
      </c>
      <c r="AX84" s="137">
        <f t="shared" si="70"/>
        <v>67.326523465923088</v>
      </c>
      <c r="AY84" s="137">
        <f t="shared" si="71"/>
        <v>0.67384987150651876</v>
      </c>
      <c r="AZ84" s="137">
        <f t="shared" si="72"/>
        <v>1.2476873361178527</v>
      </c>
      <c r="BA84" s="136">
        <f t="shared" si="73"/>
        <v>2.9899104936918963</v>
      </c>
      <c r="BB84" s="137">
        <f t="shared" si="74"/>
        <v>1.4469669768279192</v>
      </c>
      <c r="BC84" s="137">
        <f t="shared" si="75"/>
        <v>8.8928532446887127E-36</v>
      </c>
      <c r="BD84" s="137">
        <f t="shared" si="76"/>
        <v>1.9817916613510234</v>
      </c>
      <c r="BE84" s="149">
        <f t="shared" si="77"/>
        <v>-6.151860592774884E-37</v>
      </c>
      <c r="BF84" s="159">
        <f t="shared" si="78"/>
        <v>51.336297679237134</v>
      </c>
      <c r="BG84" s="160">
        <f t="shared" si="79"/>
        <v>87.158475078413346</v>
      </c>
    </row>
    <row r="85" spans="1:59" x14ac:dyDescent="0.25">
      <c r="A85" s="9">
        <v>84</v>
      </c>
      <c r="B85" s="5">
        <v>17</v>
      </c>
      <c r="C85" s="5" t="s">
        <v>3</v>
      </c>
      <c r="D85" s="5">
        <v>67</v>
      </c>
      <c r="E85" s="5" t="s">
        <v>10</v>
      </c>
      <c r="F85" s="6" t="s">
        <v>64</v>
      </c>
      <c r="G85" s="13" t="s">
        <v>67</v>
      </c>
      <c r="H85" s="5">
        <v>3</v>
      </c>
      <c r="I85" s="85">
        <v>0</v>
      </c>
      <c r="J85" s="93">
        <v>3</v>
      </c>
      <c r="K85" s="47">
        <v>221</v>
      </c>
      <c r="L85" s="44">
        <v>115</v>
      </c>
      <c r="M85" s="44">
        <v>205</v>
      </c>
      <c r="N85" s="44">
        <f>COLOR!R88</f>
        <v>63.392608454220536</v>
      </c>
      <c r="O85" s="44">
        <f>COLOR!S88</f>
        <v>53.129996444841623</v>
      </c>
      <c r="P85" s="51">
        <f>COLOR!T88</f>
        <v>-28.417350659168395</v>
      </c>
      <c r="Q85" s="47">
        <v>89</v>
      </c>
      <c r="R85" s="44">
        <v>107</v>
      </c>
      <c r="S85" s="44">
        <v>145</v>
      </c>
      <c r="T85" s="44">
        <f>COLOR!R314</f>
        <v>45.225664283563766</v>
      </c>
      <c r="U85" s="44">
        <f>COLOR!S314</f>
        <v>3.3030920517835849</v>
      </c>
      <c r="V85" s="51">
        <f>COLOR!T314</f>
        <v>-22.937452774104795</v>
      </c>
      <c r="W85" s="63">
        <f>COLOR!BE314</f>
        <v>53.317797616981807</v>
      </c>
      <c r="X85" s="119">
        <v>1.9</v>
      </c>
      <c r="Y85" s="133">
        <v>1</v>
      </c>
      <c r="Z85" s="134">
        <v>1</v>
      </c>
      <c r="AA85" s="140">
        <v>1</v>
      </c>
      <c r="AB85" s="148">
        <f t="shared" si="48"/>
        <v>45.225664283563766</v>
      </c>
      <c r="AC85" s="135">
        <f t="shared" si="49"/>
        <v>3.3030920517835849</v>
      </c>
      <c r="AD85" s="135">
        <f t="shared" si="50"/>
        <v>-22.937452774104795</v>
      </c>
      <c r="AE85" s="136">
        <f t="shared" si="51"/>
        <v>23.174062157223187</v>
      </c>
      <c r="AF85" s="136">
        <f t="shared" si="52"/>
        <v>3.3255615198820347</v>
      </c>
      <c r="AG85" s="136">
        <f t="shared" si="53"/>
        <v>-22.937452774104795</v>
      </c>
      <c r="AH85" s="136">
        <f t="shared" si="54"/>
        <v>23.1772754910237</v>
      </c>
      <c r="AI85" s="136">
        <f t="shared" si="55"/>
        <v>278.24948415314708</v>
      </c>
      <c r="AJ85" s="136">
        <f t="shared" si="56"/>
        <v>63.392608454220536</v>
      </c>
      <c r="AK85" s="136">
        <f t="shared" si="57"/>
        <v>53.129996444841623</v>
      </c>
      <c r="AL85" s="136">
        <f t="shared" si="58"/>
        <v>-28.417350659168395</v>
      </c>
      <c r="AM85" s="136">
        <f t="shared" si="59"/>
        <v>60.252322284830001</v>
      </c>
      <c r="AN85" s="136">
        <f t="shared" si="60"/>
        <v>6.8025558313812295E-3</v>
      </c>
      <c r="AO85" s="136">
        <f t="shared" si="61"/>
        <v>53.491416211978752</v>
      </c>
      <c r="AP85" s="136">
        <f t="shared" si="62"/>
        <v>-28.417350659168395</v>
      </c>
      <c r="AQ85" s="136">
        <f t="shared" si="63"/>
        <v>60.571259082582074</v>
      </c>
      <c r="AR85" s="136">
        <f t="shared" si="64"/>
        <v>332.02049570851199</v>
      </c>
      <c r="AS85" s="136">
        <f t="shared" si="65"/>
        <v>41.87426728680289</v>
      </c>
      <c r="AT85" s="136">
        <f t="shared" si="66"/>
        <v>305.13498993082953</v>
      </c>
      <c r="AU85" s="136">
        <f t="shared" si="67"/>
        <v>53.771011555364908</v>
      </c>
      <c r="AV85" s="136">
        <f t="shared" si="68"/>
        <v>18.16694417065677</v>
      </c>
      <c r="AW85" s="136">
        <f t="shared" si="69"/>
        <v>37.393983591558374</v>
      </c>
      <c r="AX85" s="137">
        <f t="shared" si="70"/>
        <v>33.887051346695102</v>
      </c>
      <c r="AY85" s="137">
        <f t="shared" si="71"/>
        <v>0.56268386201699727</v>
      </c>
      <c r="AZ85" s="137">
        <f t="shared" si="72"/>
        <v>1.0448491773532773</v>
      </c>
      <c r="BA85" s="136">
        <f t="shared" si="73"/>
        <v>2.88434202790613</v>
      </c>
      <c r="BB85" s="137">
        <f t="shared" si="74"/>
        <v>1.353429616541054</v>
      </c>
      <c r="BC85" s="137">
        <f t="shared" si="75"/>
        <v>7.0161118189688816</v>
      </c>
      <c r="BD85" s="137">
        <f t="shared" si="76"/>
        <v>1.9734997197898292</v>
      </c>
      <c r="BE85" s="149">
        <f t="shared" si="77"/>
        <v>-0.47850966162171849</v>
      </c>
      <c r="BF85" s="159">
        <f t="shared" si="78"/>
        <v>30.691393144953331</v>
      </c>
      <c r="BG85" s="160">
        <f t="shared" si="79"/>
        <v>50.127334681046733</v>
      </c>
    </row>
    <row r="86" spans="1:59" ht="15" thickBot="1" x14ac:dyDescent="0.3">
      <c r="A86" s="10">
        <v>85</v>
      </c>
      <c r="B86" s="11">
        <v>17</v>
      </c>
      <c r="C86" s="11" t="s">
        <v>3</v>
      </c>
      <c r="D86" s="11">
        <v>67</v>
      </c>
      <c r="E86" s="11" t="s">
        <v>10</v>
      </c>
      <c r="F86" s="113" t="s">
        <v>64</v>
      </c>
      <c r="G86" s="15" t="s">
        <v>67</v>
      </c>
      <c r="H86" s="11">
        <v>3</v>
      </c>
      <c r="I86" s="96">
        <v>0</v>
      </c>
      <c r="J86" s="97">
        <v>3</v>
      </c>
      <c r="K86" s="56">
        <v>252</v>
      </c>
      <c r="L86" s="57">
        <v>47</v>
      </c>
      <c r="M86" s="57">
        <v>147</v>
      </c>
      <c r="N86" s="57">
        <f>COLOR!R89</f>
        <v>56.923909395902413</v>
      </c>
      <c r="O86" s="57">
        <f>COLOR!S89</f>
        <v>79.469383883040038</v>
      </c>
      <c r="P86" s="58">
        <f>COLOR!T89</f>
        <v>-4.3649945348537944</v>
      </c>
      <c r="Q86" s="56">
        <v>74</v>
      </c>
      <c r="R86" s="57">
        <v>74</v>
      </c>
      <c r="S86" s="57">
        <v>78</v>
      </c>
      <c r="T86" s="57">
        <f>COLOR!R315</f>
        <v>31.623009972027226</v>
      </c>
      <c r="U86" s="57">
        <f>COLOR!S315</f>
        <v>0.89388518545871487</v>
      </c>
      <c r="V86" s="58">
        <f>COLOR!T315</f>
        <v>-2.3734894343384494</v>
      </c>
      <c r="W86" s="78">
        <f>COLOR!BE315</f>
        <v>82.572456665622042</v>
      </c>
      <c r="X86" s="122">
        <v>2.6</v>
      </c>
      <c r="Y86" s="133">
        <v>1</v>
      </c>
      <c r="Z86" s="134">
        <v>1</v>
      </c>
      <c r="AA86" s="140">
        <v>1</v>
      </c>
      <c r="AB86" s="148">
        <f t="shared" si="48"/>
        <v>31.623009972027226</v>
      </c>
      <c r="AC86" s="135">
        <f t="shared" si="49"/>
        <v>0.89388518545871487</v>
      </c>
      <c r="AD86" s="135">
        <f t="shared" si="50"/>
        <v>-2.3734894343384494</v>
      </c>
      <c r="AE86" s="136">
        <f t="shared" si="51"/>
        <v>2.5362339836258827</v>
      </c>
      <c r="AF86" s="136">
        <f t="shared" si="52"/>
        <v>0.90065708522930421</v>
      </c>
      <c r="AG86" s="136">
        <f t="shared" si="53"/>
        <v>-2.3734894343384494</v>
      </c>
      <c r="AH86" s="136">
        <f t="shared" si="54"/>
        <v>2.5386286219315339</v>
      </c>
      <c r="AI86" s="136">
        <f t="shared" si="55"/>
        <v>290.78002017958329</v>
      </c>
      <c r="AJ86" s="136">
        <f t="shared" si="56"/>
        <v>56.923909395902413</v>
      </c>
      <c r="AK86" s="136">
        <f t="shared" si="57"/>
        <v>79.469383883040038</v>
      </c>
      <c r="AL86" s="136">
        <f t="shared" si="58"/>
        <v>-4.3649945348537944</v>
      </c>
      <c r="AM86" s="136">
        <f t="shared" si="59"/>
        <v>79.589171072698619</v>
      </c>
      <c r="AN86" s="136">
        <f t="shared" si="60"/>
        <v>7.5758049028568086E-3</v>
      </c>
      <c r="AO86" s="136">
        <f t="shared" si="61"/>
        <v>80.071428431088194</v>
      </c>
      <c r="AP86" s="136">
        <f t="shared" si="62"/>
        <v>-4.3649945348537944</v>
      </c>
      <c r="AQ86" s="136">
        <f t="shared" si="63"/>
        <v>80.190316299938502</v>
      </c>
      <c r="AR86" s="136">
        <f t="shared" si="64"/>
        <v>356.87968018740963</v>
      </c>
      <c r="AS86" s="136">
        <f t="shared" si="65"/>
        <v>41.364472460935019</v>
      </c>
      <c r="AT86" s="136">
        <f t="shared" si="66"/>
        <v>323.82985018349643</v>
      </c>
      <c r="AU86" s="136">
        <f t="shared" si="67"/>
        <v>66.099660007826344</v>
      </c>
      <c r="AV86" s="136">
        <f t="shared" si="68"/>
        <v>25.300899423875187</v>
      </c>
      <c r="AW86" s="136">
        <f t="shared" si="69"/>
        <v>77.651687678006965</v>
      </c>
      <c r="AX86" s="137">
        <f t="shared" si="70"/>
        <v>15.5625360664935</v>
      </c>
      <c r="AY86" s="137">
        <f t="shared" si="71"/>
        <v>1.1119159164474524</v>
      </c>
      <c r="AZ86" s="137">
        <f t="shared" si="72"/>
        <v>1.0676996849273963</v>
      </c>
      <c r="BA86" s="136">
        <f t="shared" si="73"/>
        <v>2.8614012607420758</v>
      </c>
      <c r="BB86" s="137">
        <f t="shared" si="74"/>
        <v>1.6899072295714896</v>
      </c>
      <c r="BC86" s="137">
        <f t="shared" si="75"/>
        <v>0.66115336349885478</v>
      </c>
      <c r="BD86" s="137">
        <f t="shared" si="76"/>
        <v>1.9711782694783384</v>
      </c>
      <c r="BE86" s="149">
        <f t="shared" si="77"/>
        <v>-4.5488008611644752E-2</v>
      </c>
      <c r="BF86" s="159">
        <f t="shared" si="78"/>
        <v>37.032718289553443</v>
      </c>
      <c r="BG86" s="160">
        <f t="shared" si="79"/>
        <v>78.600732109433835</v>
      </c>
    </row>
    <row r="87" spans="1:59" x14ac:dyDescent="0.25">
      <c r="A87" s="60">
        <v>86</v>
      </c>
      <c r="B87" s="6">
        <v>18</v>
      </c>
      <c r="C87" s="6" t="s">
        <v>3</v>
      </c>
      <c r="D87" s="6">
        <v>64</v>
      </c>
      <c r="E87" s="6" t="s">
        <v>10</v>
      </c>
      <c r="F87" s="6" t="s">
        <v>64</v>
      </c>
      <c r="G87" s="12" t="s">
        <v>71</v>
      </c>
      <c r="H87" s="6">
        <v>4</v>
      </c>
      <c r="I87" s="84">
        <v>0</v>
      </c>
      <c r="J87" s="73">
        <v>4</v>
      </c>
      <c r="K87" s="45">
        <v>236</v>
      </c>
      <c r="L87" s="46">
        <v>160</v>
      </c>
      <c r="M87" s="46">
        <v>240</v>
      </c>
      <c r="N87" s="46">
        <f>COLOR!R90</f>
        <v>75.627246921542493</v>
      </c>
      <c r="O87" s="46">
        <f>COLOR!S90</f>
        <v>40.777004985020568</v>
      </c>
      <c r="P87" s="50">
        <f>COLOR!T90</f>
        <v>-28.759721240165661</v>
      </c>
      <c r="Q87" s="45">
        <v>137</v>
      </c>
      <c r="R87" s="46">
        <v>112</v>
      </c>
      <c r="S87" s="46">
        <v>102</v>
      </c>
      <c r="T87" s="46">
        <f>COLOR!R316</f>
        <v>49.358927203673019</v>
      </c>
      <c r="U87" s="46">
        <f>COLOR!S316</f>
        <v>8.1961078298270493</v>
      </c>
      <c r="V87" s="50">
        <f>COLOR!T316</f>
        <v>9.250086079730103</v>
      </c>
      <c r="W87" s="75">
        <f>COLOR!BE316</f>
        <v>56.53569609311544</v>
      </c>
      <c r="X87" s="121">
        <v>2.4</v>
      </c>
      <c r="Y87" s="133">
        <v>1</v>
      </c>
      <c r="Z87" s="134">
        <v>1</v>
      </c>
      <c r="AA87" s="140">
        <v>1</v>
      </c>
      <c r="AB87" s="148">
        <f t="shared" si="48"/>
        <v>49.358927203673019</v>
      </c>
      <c r="AC87" s="135">
        <f t="shared" si="49"/>
        <v>8.1961078298270493</v>
      </c>
      <c r="AD87" s="135">
        <f t="shared" si="50"/>
        <v>9.250086079730103</v>
      </c>
      <c r="AE87" s="136">
        <f t="shared" si="51"/>
        <v>12.358813698756402</v>
      </c>
      <c r="AF87" s="136">
        <f t="shared" si="52"/>
        <v>8.5770947264728203</v>
      </c>
      <c r="AG87" s="136">
        <f t="shared" si="53"/>
        <v>9.250086079730103</v>
      </c>
      <c r="AH87" s="136">
        <f t="shared" si="54"/>
        <v>12.614699617085794</v>
      </c>
      <c r="AI87" s="136">
        <f t="shared" si="55"/>
        <v>47.161938156589287</v>
      </c>
      <c r="AJ87" s="136">
        <f t="shared" si="56"/>
        <v>75.627246921542493</v>
      </c>
      <c r="AK87" s="136">
        <f t="shared" si="57"/>
        <v>40.777004985020568</v>
      </c>
      <c r="AL87" s="136">
        <f t="shared" si="58"/>
        <v>-28.759721240165661</v>
      </c>
      <c r="AM87" s="136">
        <f t="shared" si="59"/>
        <v>49.89875450710597</v>
      </c>
      <c r="AN87" s="136">
        <f t="shared" si="60"/>
        <v>4.6483880465712668E-2</v>
      </c>
      <c r="AO87" s="136">
        <f t="shared" si="61"/>
        <v>42.67247841049403</v>
      </c>
      <c r="AP87" s="136">
        <f t="shared" si="62"/>
        <v>-28.759721240165661</v>
      </c>
      <c r="AQ87" s="136">
        <f t="shared" si="63"/>
        <v>51.459323543028766</v>
      </c>
      <c r="AR87" s="136">
        <f t="shared" si="64"/>
        <v>326.02144179305401</v>
      </c>
      <c r="AS87" s="136">
        <f t="shared" si="65"/>
        <v>32.037011580057282</v>
      </c>
      <c r="AT87" s="136">
        <f t="shared" si="66"/>
        <v>6.5916899748216338</v>
      </c>
      <c r="AU87" s="136">
        <f t="shared" si="67"/>
        <v>81.140496363535249</v>
      </c>
      <c r="AV87" s="136">
        <f t="shared" si="68"/>
        <v>26.268319717869474</v>
      </c>
      <c r="AW87" s="136">
        <f t="shared" si="69"/>
        <v>38.844623925942969</v>
      </c>
      <c r="AX87" s="137">
        <f t="shared" si="70"/>
        <v>33.141150147637894</v>
      </c>
      <c r="AY87" s="137">
        <f t="shared" si="71"/>
        <v>1.2053346228405954</v>
      </c>
      <c r="AZ87" s="137">
        <f t="shared" si="72"/>
        <v>1.1764327487768389</v>
      </c>
      <c r="BA87" s="136">
        <f t="shared" si="73"/>
        <v>2.4416655211025775</v>
      </c>
      <c r="BB87" s="137">
        <f t="shared" si="74"/>
        <v>1.5792297890468219</v>
      </c>
      <c r="BC87" s="137">
        <f t="shared" si="75"/>
        <v>2.6091735233164145E-49</v>
      </c>
      <c r="BD87" s="137">
        <f t="shared" si="76"/>
        <v>1.8441177432047429</v>
      </c>
      <c r="BE87" s="149">
        <f t="shared" si="77"/>
        <v>-1.6795733404235117E-50</v>
      </c>
      <c r="BF87" s="159">
        <f t="shared" si="78"/>
        <v>34.526373497192068</v>
      </c>
      <c r="BG87" s="160">
        <f t="shared" si="79"/>
        <v>50.062563976817039</v>
      </c>
    </row>
    <row r="88" spans="1:59" x14ac:dyDescent="0.25">
      <c r="A88" s="9">
        <v>87</v>
      </c>
      <c r="B88" s="5">
        <v>18</v>
      </c>
      <c r="C88" s="5" t="s">
        <v>3</v>
      </c>
      <c r="D88" s="5">
        <v>64</v>
      </c>
      <c r="E88" s="5" t="s">
        <v>10</v>
      </c>
      <c r="F88" s="6" t="s">
        <v>64</v>
      </c>
      <c r="G88" s="13" t="s">
        <v>71</v>
      </c>
      <c r="H88" s="5">
        <v>4</v>
      </c>
      <c r="I88" s="85">
        <v>0</v>
      </c>
      <c r="J88" s="61">
        <v>4</v>
      </c>
      <c r="K88" s="47">
        <v>229</v>
      </c>
      <c r="L88" s="44">
        <v>100</v>
      </c>
      <c r="M88" s="44">
        <v>172</v>
      </c>
      <c r="N88" s="44">
        <f>COLOR!R91</f>
        <v>60.576811740103579</v>
      </c>
      <c r="O88" s="44">
        <f>COLOR!S91</f>
        <v>57.681731794385293</v>
      </c>
      <c r="P88" s="51">
        <f>COLOR!T91</f>
        <v>-13.858273112994546</v>
      </c>
      <c r="Q88" s="47">
        <v>98</v>
      </c>
      <c r="R88" s="44">
        <v>98</v>
      </c>
      <c r="S88" s="44">
        <v>69</v>
      </c>
      <c r="T88" s="44">
        <f>COLOR!R317</f>
        <v>40.865700267123884</v>
      </c>
      <c r="U88" s="44">
        <f>COLOR!S317</f>
        <v>-5.22633393892849</v>
      </c>
      <c r="V88" s="51">
        <f>COLOR!T317</f>
        <v>16.558163980323904</v>
      </c>
      <c r="W88" s="63">
        <f>COLOR!BE317</f>
        <v>72.602426235346698</v>
      </c>
      <c r="X88" s="119">
        <v>2</v>
      </c>
      <c r="Y88" s="133">
        <v>1</v>
      </c>
      <c r="Z88" s="134">
        <v>1</v>
      </c>
      <c r="AA88" s="140">
        <v>1</v>
      </c>
      <c r="AB88" s="148">
        <f t="shared" si="48"/>
        <v>40.865700267123884</v>
      </c>
      <c r="AC88" s="135">
        <f t="shared" si="49"/>
        <v>-5.22633393892849</v>
      </c>
      <c r="AD88" s="135">
        <f t="shared" si="50"/>
        <v>16.558163980323904</v>
      </c>
      <c r="AE88" s="136">
        <f t="shared" si="51"/>
        <v>17.363391398010119</v>
      </c>
      <c r="AF88" s="136">
        <f t="shared" si="52"/>
        <v>-5.2894211542263898</v>
      </c>
      <c r="AG88" s="136">
        <f t="shared" si="53"/>
        <v>16.558163980323904</v>
      </c>
      <c r="AH88" s="136">
        <f t="shared" si="54"/>
        <v>17.382484590704333</v>
      </c>
      <c r="AI88" s="136">
        <f t="shared" si="55"/>
        <v>107.71581675936025</v>
      </c>
      <c r="AJ88" s="136">
        <f t="shared" si="56"/>
        <v>60.576811740103579</v>
      </c>
      <c r="AK88" s="136">
        <f t="shared" si="57"/>
        <v>57.681731794385293</v>
      </c>
      <c r="AL88" s="136">
        <f t="shared" si="58"/>
        <v>-13.858273112994546</v>
      </c>
      <c r="AM88" s="136">
        <f t="shared" si="59"/>
        <v>59.3231313778508</v>
      </c>
      <c r="AN88" s="136">
        <f t="shared" si="60"/>
        <v>1.2071026466179913E-2</v>
      </c>
      <c r="AO88" s="136">
        <f t="shared" si="61"/>
        <v>58.378009505490404</v>
      </c>
      <c r="AP88" s="136">
        <f t="shared" si="62"/>
        <v>-13.858273112994546</v>
      </c>
      <c r="AQ88" s="136">
        <f t="shared" si="63"/>
        <v>60.000364394705763</v>
      </c>
      <c r="AR88" s="136">
        <f t="shared" si="64"/>
        <v>346.64582442799201</v>
      </c>
      <c r="AS88" s="136">
        <f t="shared" si="65"/>
        <v>38.691424492705046</v>
      </c>
      <c r="AT88" s="136">
        <f t="shared" si="66"/>
        <v>47.180820593676117</v>
      </c>
      <c r="AU88" s="136">
        <f t="shared" si="67"/>
        <v>121.06999233136824</v>
      </c>
      <c r="AV88" s="136">
        <f t="shared" si="68"/>
        <v>19.711111472979695</v>
      </c>
      <c r="AW88" s="136">
        <f t="shared" si="69"/>
        <v>42.617879804001433</v>
      </c>
      <c r="AX88" s="137">
        <f t="shared" si="70"/>
        <v>56.235377595187622</v>
      </c>
      <c r="AY88" s="137">
        <f t="shared" si="71"/>
        <v>0.66609512215189026</v>
      </c>
      <c r="AZ88" s="137">
        <f t="shared" si="72"/>
        <v>1.0017225793575721</v>
      </c>
      <c r="BA88" s="136">
        <f t="shared" si="73"/>
        <v>2.7411141021717267</v>
      </c>
      <c r="BB88" s="137">
        <f t="shared" si="74"/>
        <v>1.3865825368554852</v>
      </c>
      <c r="BC88" s="137">
        <f t="shared" si="75"/>
        <v>2.5835128119064044E-35</v>
      </c>
      <c r="BD88" s="137">
        <f t="shared" si="76"/>
        <v>1.9545763185769949</v>
      </c>
      <c r="BE88" s="149">
        <f t="shared" si="77"/>
        <v>-1.7626683863301068E-36</v>
      </c>
      <c r="BF88" s="159">
        <f t="shared" si="78"/>
        <v>47.684146395710542</v>
      </c>
      <c r="BG88" s="160">
        <f t="shared" si="79"/>
        <v>69.875491982230258</v>
      </c>
    </row>
    <row r="89" spans="1:59" x14ac:dyDescent="0.25">
      <c r="A89" s="9">
        <v>88</v>
      </c>
      <c r="B89" s="5">
        <v>18</v>
      </c>
      <c r="C89" s="5" t="s">
        <v>3</v>
      </c>
      <c r="D89" s="5">
        <v>64</v>
      </c>
      <c r="E89" s="5" t="s">
        <v>10</v>
      </c>
      <c r="F89" s="6" t="s">
        <v>64</v>
      </c>
      <c r="G89" s="13" t="s">
        <v>71</v>
      </c>
      <c r="H89" s="5">
        <v>4</v>
      </c>
      <c r="I89" s="85">
        <v>0</v>
      </c>
      <c r="J89" s="61">
        <v>4</v>
      </c>
      <c r="K89" s="47">
        <v>209</v>
      </c>
      <c r="L89" s="44">
        <v>165</v>
      </c>
      <c r="M89" s="44">
        <v>191</v>
      </c>
      <c r="N89" s="44">
        <f>COLOR!R92</f>
        <v>72.393324361313105</v>
      </c>
      <c r="O89" s="44">
        <f>COLOR!S92</f>
        <v>20.37365356449089</v>
      </c>
      <c r="P89" s="51">
        <f>COLOR!T92</f>
        <v>-7.1178818324325377</v>
      </c>
      <c r="Q89" s="47">
        <v>71</v>
      </c>
      <c r="R89" s="44">
        <v>119</v>
      </c>
      <c r="S89" s="44">
        <v>75</v>
      </c>
      <c r="T89" s="44">
        <f>COLOR!R318</f>
        <v>45.71770329148751</v>
      </c>
      <c r="U89" s="44">
        <f>COLOR!S318</f>
        <v>-26.248705230902473</v>
      </c>
      <c r="V89" s="51">
        <f>COLOR!T318</f>
        <v>19.20763105989144</v>
      </c>
      <c r="W89" s="63">
        <f>COLOR!BE318</f>
        <v>59.81860687237068</v>
      </c>
      <c r="X89" s="119">
        <v>2.5</v>
      </c>
      <c r="Y89" s="133">
        <v>1</v>
      </c>
      <c r="Z89" s="134">
        <v>1</v>
      </c>
      <c r="AA89" s="140">
        <v>1</v>
      </c>
      <c r="AB89" s="148">
        <f t="shared" si="48"/>
        <v>45.71770329148751</v>
      </c>
      <c r="AC89" s="135">
        <f t="shared" si="49"/>
        <v>-26.248705230902473</v>
      </c>
      <c r="AD89" s="135">
        <f t="shared" si="50"/>
        <v>19.20763105989144</v>
      </c>
      <c r="AE89" s="136">
        <f t="shared" si="51"/>
        <v>32.525799255847858</v>
      </c>
      <c r="AF89" s="136">
        <f t="shared" si="52"/>
        <v>-28.916843125753338</v>
      </c>
      <c r="AG89" s="136">
        <f t="shared" si="53"/>
        <v>19.20763105989144</v>
      </c>
      <c r="AH89" s="136">
        <f t="shared" si="54"/>
        <v>34.714793781503793</v>
      </c>
      <c r="AI89" s="136">
        <f t="shared" si="55"/>
        <v>146.40642482871169</v>
      </c>
      <c r="AJ89" s="136">
        <f t="shared" si="56"/>
        <v>72.393324361313105</v>
      </c>
      <c r="AK89" s="136">
        <f t="shared" si="57"/>
        <v>20.37365356449089</v>
      </c>
      <c r="AL89" s="136">
        <f t="shared" si="58"/>
        <v>-7.1178818324325377</v>
      </c>
      <c r="AM89" s="136">
        <f t="shared" si="59"/>
        <v>21.581241886100194</v>
      </c>
      <c r="AN89" s="136">
        <f t="shared" si="60"/>
        <v>0.1016483621336749</v>
      </c>
      <c r="AO89" s="136">
        <f t="shared" si="61"/>
        <v>22.444602080000298</v>
      </c>
      <c r="AP89" s="136">
        <f t="shared" si="62"/>
        <v>-7.1178818324325377</v>
      </c>
      <c r="AQ89" s="136">
        <f t="shared" si="63"/>
        <v>23.546218471551366</v>
      </c>
      <c r="AR89" s="136">
        <f t="shared" si="64"/>
        <v>342.40455846341047</v>
      </c>
      <c r="AS89" s="136">
        <f t="shared" si="65"/>
        <v>29.130506126527578</v>
      </c>
      <c r="AT89" s="136">
        <f t="shared" si="66"/>
        <v>64.40549164606108</v>
      </c>
      <c r="AU89" s="136">
        <f t="shared" si="67"/>
        <v>164.00186636530123</v>
      </c>
      <c r="AV89" s="136">
        <f t="shared" si="68"/>
        <v>26.675621069825596</v>
      </c>
      <c r="AW89" s="136">
        <f t="shared" si="69"/>
        <v>11.168575309952427</v>
      </c>
      <c r="AX89" s="137">
        <f t="shared" si="70"/>
        <v>56.624143333153128</v>
      </c>
      <c r="AY89" s="137">
        <f t="shared" si="71"/>
        <v>0.60067147069282922</v>
      </c>
      <c r="AZ89" s="137">
        <f t="shared" si="72"/>
        <v>1.1217902179107417</v>
      </c>
      <c r="BA89" s="136">
        <f t="shared" si="73"/>
        <v>2.3108727756937411</v>
      </c>
      <c r="BB89" s="137">
        <f t="shared" si="74"/>
        <v>1.2624679593557169</v>
      </c>
      <c r="BC89" s="137">
        <f t="shared" si="75"/>
        <v>4.5661712521203911E-30</v>
      </c>
      <c r="BD89" s="137">
        <f t="shared" si="76"/>
        <v>1.725882306394604</v>
      </c>
      <c r="BE89" s="149">
        <f t="shared" si="77"/>
        <v>-2.7508742315663533E-31</v>
      </c>
      <c r="BF89" s="159">
        <f t="shared" si="78"/>
        <v>50.995298312320905</v>
      </c>
      <c r="BG89" s="160">
        <f t="shared" si="79"/>
        <v>53.541357553673492</v>
      </c>
    </row>
    <row r="90" spans="1:59" ht="15" thickBot="1" x14ac:dyDescent="0.3">
      <c r="A90" s="16">
        <v>89</v>
      </c>
      <c r="B90" s="18">
        <v>18</v>
      </c>
      <c r="C90" s="18" t="s">
        <v>3</v>
      </c>
      <c r="D90" s="18">
        <v>64</v>
      </c>
      <c r="E90" s="18" t="s">
        <v>10</v>
      </c>
      <c r="F90" s="110" t="s">
        <v>64</v>
      </c>
      <c r="G90" s="17" t="s">
        <v>71</v>
      </c>
      <c r="H90" s="18">
        <v>4</v>
      </c>
      <c r="I90" s="86">
        <v>0</v>
      </c>
      <c r="J90" s="79">
        <v>4</v>
      </c>
      <c r="K90" s="48">
        <v>255</v>
      </c>
      <c r="L90" s="49">
        <v>144</v>
      </c>
      <c r="M90" s="49">
        <v>246</v>
      </c>
      <c r="N90" s="49">
        <f>COLOR!R93</f>
        <v>74.74698837451696</v>
      </c>
      <c r="O90" s="49">
        <f>COLOR!S93</f>
        <v>55.721010672024121</v>
      </c>
      <c r="P90" s="52">
        <f>COLOR!T93</f>
        <v>-33.192243189183657</v>
      </c>
      <c r="Q90" s="48">
        <v>55</v>
      </c>
      <c r="R90" s="49">
        <v>85</v>
      </c>
      <c r="S90" s="49">
        <v>51</v>
      </c>
      <c r="T90" s="49">
        <f>COLOR!R319</f>
        <v>33.058842629967586</v>
      </c>
      <c r="U90" s="49">
        <f>COLOR!S319</f>
        <v>-18.829559169340481</v>
      </c>
      <c r="V90" s="52">
        <f>COLOR!T319</f>
        <v>16.391135187364959</v>
      </c>
      <c r="W90" s="64">
        <f>COLOR!BE319</f>
        <v>98.76335540332235</v>
      </c>
      <c r="X90" s="120">
        <v>4.2</v>
      </c>
      <c r="Y90" s="133">
        <v>1</v>
      </c>
      <c r="Z90" s="134">
        <v>1</v>
      </c>
      <c r="AA90" s="140">
        <v>1</v>
      </c>
      <c r="AB90" s="148">
        <f t="shared" si="48"/>
        <v>33.058842629967586</v>
      </c>
      <c r="AC90" s="135">
        <f t="shared" si="49"/>
        <v>-18.829559169340481</v>
      </c>
      <c r="AD90" s="135">
        <f t="shared" si="50"/>
        <v>16.391135187364959</v>
      </c>
      <c r="AE90" s="136">
        <f t="shared" si="51"/>
        <v>24.964406887450139</v>
      </c>
      <c r="AF90" s="136">
        <f t="shared" si="52"/>
        <v>-18.906565168821256</v>
      </c>
      <c r="AG90" s="136">
        <f t="shared" si="53"/>
        <v>16.391135187364959</v>
      </c>
      <c r="AH90" s="136">
        <f t="shared" si="54"/>
        <v>25.022540223034092</v>
      </c>
      <c r="AI90" s="136">
        <f t="shared" si="55"/>
        <v>139.07619436709359</v>
      </c>
      <c r="AJ90" s="136">
        <f t="shared" si="56"/>
        <v>74.74698837451696</v>
      </c>
      <c r="AK90" s="136">
        <f t="shared" si="57"/>
        <v>55.721010672024121</v>
      </c>
      <c r="AL90" s="136">
        <f t="shared" si="58"/>
        <v>-33.192243189183657</v>
      </c>
      <c r="AM90" s="136">
        <f t="shared" si="59"/>
        <v>64.857968193906103</v>
      </c>
      <c r="AN90" s="136">
        <f t="shared" si="60"/>
        <v>4.0896336864942873E-3</v>
      </c>
      <c r="AO90" s="136">
        <f t="shared" si="61"/>
        <v>55.948889194313942</v>
      </c>
      <c r="AP90" s="136">
        <f t="shared" si="62"/>
        <v>-33.192243189183657</v>
      </c>
      <c r="AQ90" s="136">
        <f t="shared" si="63"/>
        <v>65.053848541093458</v>
      </c>
      <c r="AR90" s="136">
        <f t="shared" si="64"/>
        <v>329.32103519213757</v>
      </c>
      <c r="AS90" s="136">
        <f t="shared" si="65"/>
        <v>45.038194382063779</v>
      </c>
      <c r="AT90" s="136">
        <f t="shared" si="66"/>
        <v>54.198614779615582</v>
      </c>
      <c r="AU90" s="136">
        <f t="shared" si="67"/>
        <v>169.75515917495602</v>
      </c>
      <c r="AV90" s="136">
        <f t="shared" si="68"/>
        <v>41.688145744549374</v>
      </c>
      <c r="AW90" s="136">
        <f t="shared" si="69"/>
        <v>40.031308318059367</v>
      </c>
      <c r="AX90" s="137">
        <f t="shared" si="70"/>
        <v>80.370049231587984</v>
      </c>
      <c r="AY90" s="137">
        <f t="shared" si="71"/>
        <v>0.6349540845118673</v>
      </c>
      <c r="AZ90" s="137">
        <f t="shared" si="72"/>
        <v>1.0384942878413284</v>
      </c>
      <c r="BA90" s="136">
        <f t="shared" si="73"/>
        <v>3.02671874719287</v>
      </c>
      <c r="BB90" s="137">
        <f t="shared" si="74"/>
        <v>1.4289577822289625</v>
      </c>
      <c r="BC90" s="137">
        <f t="shared" si="75"/>
        <v>3.980083130269956E-33</v>
      </c>
      <c r="BD90" s="137">
        <f t="shared" si="76"/>
        <v>1.9839578194026382</v>
      </c>
      <c r="BE90" s="149">
        <f t="shared" si="77"/>
        <v>-2.756334625439085E-34</v>
      </c>
      <c r="BF90" s="159">
        <f t="shared" si="78"/>
        <v>70.354420412558227</v>
      </c>
      <c r="BG90" s="160">
        <f t="shared" si="79"/>
        <v>89.533786220086611</v>
      </c>
    </row>
    <row r="91" spans="1:59" x14ac:dyDescent="0.25">
      <c r="A91" s="7">
        <v>90</v>
      </c>
      <c r="B91" s="8">
        <v>19</v>
      </c>
      <c r="C91" s="8" t="s">
        <v>6</v>
      </c>
      <c r="D91" s="8">
        <v>67</v>
      </c>
      <c r="E91" s="8" t="s">
        <v>12</v>
      </c>
      <c r="F91" s="8" t="s">
        <v>64</v>
      </c>
      <c r="G91" s="14" t="s">
        <v>63</v>
      </c>
      <c r="H91" s="8">
        <v>4</v>
      </c>
      <c r="I91" s="91">
        <v>0</v>
      </c>
      <c r="J91" s="114">
        <v>4</v>
      </c>
      <c r="K91" s="53">
        <v>207</v>
      </c>
      <c r="L91" s="54">
        <v>99</v>
      </c>
      <c r="M91" s="54">
        <v>175</v>
      </c>
      <c r="N91" s="54">
        <f>COLOR!R94</f>
        <v>57.369458866621557</v>
      </c>
      <c r="O91" s="54">
        <f>COLOR!S94</f>
        <v>51.925732475176126</v>
      </c>
      <c r="P91" s="55">
        <f>COLOR!T94</f>
        <v>-20.750240928476259</v>
      </c>
      <c r="Q91" s="53">
        <v>73</v>
      </c>
      <c r="R91" s="54">
        <v>84</v>
      </c>
      <c r="S91" s="54">
        <v>93</v>
      </c>
      <c r="T91" s="54">
        <f>COLOR!R320</f>
        <v>35.132388969116739</v>
      </c>
      <c r="U91" s="54">
        <f>COLOR!S320</f>
        <v>-2.1027980870396981</v>
      </c>
      <c r="V91" s="55">
        <f>COLOR!T320</f>
        <v>-6.674903777791652</v>
      </c>
      <c r="W91" s="65">
        <f>COLOR!BE320</f>
        <v>60.097292020890976</v>
      </c>
      <c r="X91" s="118">
        <v>2.2000000000000002</v>
      </c>
      <c r="Y91" s="133">
        <v>1</v>
      </c>
      <c r="Z91" s="134">
        <v>1</v>
      </c>
      <c r="AA91" s="140">
        <v>1</v>
      </c>
      <c r="AB91" s="148">
        <f t="shared" si="48"/>
        <v>35.132388969116739</v>
      </c>
      <c r="AC91" s="135">
        <f t="shared" si="49"/>
        <v>-2.1027980870396981</v>
      </c>
      <c r="AD91" s="135">
        <f t="shared" si="50"/>
        <v>-6.674903777791652</v>
      </c>
      <c r="AE91" s="136">
        <f t="shared" si="51"/>
        <v>6.9982926659032403</v>
      </c>
      <c r="AF91" s="136">
        <f t="shared" si="52"/>
        <v>-2.1944800434117413</v>
      </c>
      <c r="AG91" s="136">
        <f t="shared" si="53"/>
        <v>-6.674903777791652</v>
      </c>
      <c r="AH91" s="136">
        <f t="shared" si="54"/>
        <v>7.0263847819280203</v>
      </c>
      <c r="AI91" s="136">
        <f t="shared" si="55"/>
        <v>251.80090365682747</v>
      </c>
      <c r="AJ91" s="136">
        <f t="shared" si="56"/>
        <v>57.369458866621557</v>
      </c>
      <c r="AK91" s="136">
        <f t="shared" si="57"/>
        <v>51.925732475176126</v>
      </c>
      <c r="AL91" s="136">
        <f t="shared" si="58"/>
        <v>-20.750240928476259</v>
      </c>
      <c r="AM91" s="136">
        <f t="shared" si="59"/>
        <v>55.918281372672496</v>
      </c>
      <c r="AN91" s="136">
        <f t="shared" si="60"/>
        <v>4.3599980871730781E-2</v>
      </c>
      <c r="AO91" s="136">
        <f t="shared" si="61"/>
        <v>54.189693417844424</v>
      </c>
      <c r="AP91" s="136">
        <f t="shared" si="62"/>
        <v>-20.750240928476259</v>
      </c>
      <c r="AQ91" s="136">
        <f t="shared" si="63"/>
        <v>58.026678099903179</v>
      </c>
      <c r="AR91" s="136">
        <f t="shared" si="64"/>
        <v>339.04722807706491</v>
      </c>
      <c r="AS91" s="136">
        <f t="shared" si="65"/>
        <v>32.526531440915598</v>
      </c>
      <c r="AT91" s="136">
        <f t="shared" si="66"/>
        <v>295.42406586694619</v>
      </c>
      <c r="AU91" s="136">
        <f t="shared" si="67"/>
        <v>87.246324420237443</v>
      </c>
      <c r="AV91" s="136">
        <f t="shared" si="68"/>
        <v>22.237069897504817</v>
      </c>
      <c r="AW91" s="136">
        <f t="shared" si="69"/>
        <v>51.000293317975157</v>
      </c>
      <c r="AX91" s="137">
        <f t="shared" si="70"/>
        <v>27.86144673729212</v>
      </c>
      <c r="AY91" s="137">
        <f t="shared" si="71"/>
        <v>0.3888438837593402</v>
      </c>
      <c r="AZ91" s="137">
        <f t="shared" si="72"/>
        <v>1.0361281464459484</v>
      </c>
      <c r="BA91" s="136">
        <f t="shared" si="73"/>
        <v>2.463693914841202</v>
      </c>
      <c r="BB91" s="137">
        <f t="shared" si="74"/>
        <v>1.1897161421605886</v>
      </c>
      <c r="BC91" s="137">
        <f t="shared" si="75"/>
        <v>15.390792410740469</v>
      </c>
      <c r="BD91" s="137">
        <f t="shared" si="76"/>
        <v>1.8581883744602028</v>
      </c>
      <c r="BE91" s="149">
        <f t="shared" si="77"/>
        <v>-0.95095905129048386</v>
      </c>
      <c r="BF91" s="159">
        <f t="shared" si="78"/>
        <v>31.249751095765021</v>
      </c>
      <c r="BG91" s="160">
        <f t="shared" si="79"/>
        <v>55.831865727537092</v>
      </c>
    </row>
    <row r="92" spans="1:59" x14ac:dyDescent="0.25">
      <c r="A92" s="9">
        <v>91</v>
      </c>
      <c r="B92" s="5">
        <v>19</v>
      </c>
      <c r="C92" s="5" t="s">
        <v>6</v>
      </c>
      <c r="D92" s="5">
        <v>67</v>
      </c>
      <c r="E92" s="5" t="s">
        <v>12</v>
      </c>
      <c r="F92" s="6" t="s">
        <v>64</v>
      </c>
      <c r="G92" s="12" t="s">
        <v>63</v>
      </c>
      <c r="H92" s="5">
        <v>4</v>
      </c>
      <c r="I92" s="85">
        <v>0</v>
      </c>
      <c r="J92" s="93">
        <v>4</v>
      </c>
      <c r="K92" s="47">
        <v>205</v>
      </c>
      <c r="L92" s="44">
        <v>144</v>
      </c>
      <c r="M92" s="44">
        <v>179</v>
      </c>
      <c r="N92" s="44">
        <f>COLOR!R95</f>
        <v>66.673283547759382</v>
      </c>
      <c r="O92" s="44">
        <f>COLOR!S95</f>
        <v>28.387615674951626</v>
      </c>
      <c r="P92" s="51">
        <f>COLOR!T95</f>
        <v>-9.0000950598193583</v>
      </c>
      <c r="Q92" s="47">
        <v>110</v>
      </c>
      <c r="R92" s="44">
        <v>136</v>
      </c>
      <c r="S92" s="44">
        <v>92</v>
      </c>
      <c r="T92" s="44">
        <f>COLOR!R321</f>
        <v>53.726151809750846</v>
      </c>
      <c r="U92" s="44">
        <f>COLOR!S321</f>
        <v>-17.808945685574784</v>
      </c>
      <c r="V92" s="51">
        <f>COLOR!T321</f>
        <v>20.668779885195853</v>
      </c>
      <c r="W92" s="63">
        <f>COLOR!BE321</f>
        <v>56.409153887300782</v>
      </c>
      <c r="X92" s="119">
        <v>1.5</v>
      </c>
      <c r="Y92" s="133">
        <v>1</v>
      </c>
      <c r="Z92" s="134">
        <v>1</v>
      </c>
      <c r="AA92" s="140">
        <v>1</v>
      </c>
      <c r="AB92" s="148">
        <f t="shared" si="48"/>
        <v>53.726151809750846</v>
      </c>
      <c r="AC92" s="135">
        <f t="shared" si="49"/>
        <v>-17.808945685574784</v>
      </c>
      <c r="AD92" s="135">
        <f t="shared" si="50"/>
        <v>20.668779885195853</v>
      </c>
      <c r="AE92" s="136">
        <f t="shared" si="51"/>
        <v>27.282906890110322</v>
      </c>
      <c r="AF92" s="136">
        <f t="shared" si="52"/>
        <v>-19.178489997586116</v>
      </c>
      <c r="AG92" s="136">
        <f t="shared" si="53"/>
        <v>20.668779885195853</v>
      </c>
      <c r="AH92" s="136">
        <f t="shared" si="54"/>
        <v>28.195973835464301</v>
      </c>
      <c r="AI92" s="136">
        <f t="shared" si="55"/>
        <v>132.85813326202688</v>
      </c>
      <c r="AJ92" s="136">
        <f t="shared" si="56"/>
        <v>66.673283547759382</v>
      </c>
      <c r="AK92" s="136">
        <f t="shared" si="57"/>
        <v>28.387615674951626</v>
      </c>
      <c r="AL92" s="136">
        <f t="shared" si="58"/>
        <v>-9.0000950598193583</v>
      </c>
      <c r="AM92" s="136">
        <f t="shared" si="59"/>
        <v>29.780168481634618</v>
      </c>
      <c r="AN92" s="136">
        <f t="shared" si="60"/>
        <v>7.6902043287192523E-2</v>
      </c>
      <c r="AO92" s="136">
        <f t="shared" si="61"/>
        <v>30.570681324406941</v>
      </c>
      <c r="AP92" s="136">
        <f t="shared" si="62"/>
        <v>-9.0000950598193583</v>
      </c>
      <c r="AQ92" s="136">
        <f t="shared" si="63"/>
        <v>31.867981858351623</v>
      </c>
      <c r="AR92" s="136">
        <f t="shared" si="64"/>
        <v>343.59542205011246</v>
      </c>
      <c r="AS92" s="136">
        <f t="shared" si="65"/>
        <v>30.031977846907964</v>
      </c>
      <c r="AT92" s="136">
        <f t="shared" si="66"/>
        <v>58.226777656069657</v>
      </c>
      <c r="AU92" s="136">
        <f t="shared" si="67"/>
        <v>149.26271121191442</v>
      </c>
      <c r="AV92" s="136">
        <f t="shared" si="68"/>
        <v>12.947131738008537</v>
      </c>
      <c r="AW92" s="136">
        <f t="shared" si="69"/>
        <v>3.6720080228873222</v>
      </c>
      <c r="AX92" s="137">
        <f t="shared" si="70"/>
        <v>57.807772356386643</v>
      </c>
      <c r="AY92" s="137">
        <f t="shared" si="71"/>
        <v>0.62023018679719966</v>
      </c>
      <c r="AZ92" s="137">
        <f t="shared" si="72"/>
        <v>1.1401189146756283</v>
      </c>
      <c r="BA92" s="136">
        <f t="shared" si="73"/>
        <v>2.3514390031108583</v>
      </c>
      <c r="BB92" s="137">
        <f t="shared" si="74"/>
        <v>1.2794010884481564</v>
      </c>
      <c r="BC92" s="137">
        <f t="shared" si="75"/>
        <v>6.6786273297741536E-32</v>
      </c>
      <c r="BD92" s="137">
        <f t="shared" si="76"/>
        <v>1.7698365693316196</v>
      </c>
      <c r="BE92" s="149">
        <f t="shared" si="77"/>
        <v>-4.1259858864379385E-33</v>
      </c>
      <c r="BF92" s="159">
        <f t="shared" si="78"/>
        <v>46.614820983227382</v>
      </c>
      <c r="BG92" s="160">
        <f t="shared" si="79"/>
        <v>54.903227792542694</v>
      </c>
    </row>
    <row r="93" spans="1:59" x14ac:dyDescent="0.25">
      <c r="A93" s="9">
        <v>92</v>
      </c>
      <c r="B93" s="5">
        <v>19</v>
      </c>
      <c r="C93" s="5" t="s">
        <v>6</v>
      </c>
      <c r="D93" s="5">
        <v>67</v>
      </c>
      <c r="E93" s="5" t="s">
        <v>12</v>
      </c>
      <c r="F93" s="6" t="s">
        <v>64</v>
      </c>
      <c r="G93" s="12" t="s">
        <v>63</v>
      </c>
      <c r="H93" s="5">
        <v>4</v>
      </c>
      <c r="I93" s="85">
        <v>0</v>
      </c>
      <c r="J93" s="93">
        <v>4</v>
      </c>
      <c r="K93" s="47">
        <v>255</v>
      </c>
      <c r="L93" s="44">
        <v>124</v>
      </c>
      <c r="M93" s="44">
        <v>208</v>
      </c>
      <c r="N93" s="44">
        <f>COLOR!R96</f>
        <v>69.64440338953986</v>
      </c>
      <c r="O93" s="44">
        <f>COLOR!S96</f>
        <v>59.382959160206418</v>
      </c>
      <c r="P93" s="51">
        <f>COLOR!T96</f>
        <v>-20.126641468353903</v>
      </c>
      <c r="Q93" s="47">
        <v>92</v>
      </c>
      <c r="R93" s="44">
        <v>107</v>
      </c>
      <c r="S93" s="44">
        <v>68</v>
      </c>
      <c r="T93" s="44">
        <f>COLOR!R322</f>
        <v>43.104413270710069</v>
      </c>
      <c r="U93" s="44">
        <f>COLOR!S322</f>
        <v>-13.092503353438477</v>
      </c>
      <c r="V93" s="51">
        <f>COLOR!T322</f>
        <v>20.031531670245272</v>
      </c>
      <c r="W93" s="63">
        <f>COLOR!BE322</f>
        <v>87.004267779828126</v>
      </c>
      <c r="X93" s="119">
        <v>2.5</v>
      </c>
      <c r="Y93" s="133">
        <v>1</v>
      </c>
      <c r="Z93" s="134">
        <v>1</v>
      </c>
      <c r="AA93" s="140">
        <v>1</v>
      </c>
      <c r="AB93" s="148">
        <f t="shared" si="48"/>
        <v>43.104413270710069</v>
      </c>
      <c r="AC93" s="135">
        <f t="shared" si="49"/>
        <v>-13.092503353438477</v>
      </c>
      <c r="AD93" s="135">
        <f t="shared" si="50"/>
        <v>20.031531670245272</v>
      </c>
      <c r="AE93" s="136">
        <f t="shared" si="51"/>
        <v>23.930647820647003</v>
      </c>
      <c r="AF93" s="136">
        <f t="shared" si="52"/>
        <v>-13.161231481543247</v>
      </c>
      <c r="AG93" s="136">
        <f t="shared" si="53"/>
        <v>20.031531670245272</v>
      </c>
      <c r="AH93" s="136">
        <f t="shared" si="54"/>
        <v>23.968318154739276</v>
      </c>
      <c r="AI93" s="136">
        <f t="shared" si="55"/>
        <v>123.30594318815783</v>
      </c>
      <c r="AJ93" s="136">
        <f t="shared" si="56"/>
        <v>69.64440338953986</v>
      </c>
      <c r="AK93" s="136">
        <f t="shared" si="57"/>
        <v>59.382959160206418</v>
      </c>
      <c r="AL93" s="136">
        <f t="shared" si="58"/>
        <v>-20.126641468353903</v>
      </c>
      <c r="AM93" s="136">
        <f t="shared" si="59"/>
        <v>62.701017020606663</v>
      </c>
      <c r="AN93" s="136">
        <f t="shared" si="60"/>
        <v>5.2494260455330233E-3</v>
      </c>
      <c r="AO93" s="136">
        <f t="shared" si="61"/>
        <v>59.694685612682839</v>
      </c>
      <c r="AP93" s="136">
        <f t="shared" si="62"/>
        <v>-20.126641468353903</v>
      </c>
      <c r="AQ93" s="136">
        <f t="shared" si="63"/>
        <v>62.99632677539784</v>
      </c>
      <c r="AR93" s="136">
        <f t="shared" si="64"/>
        <v>341.36796770590826</v>
      </c>
      <c r="AS93" s="136">
        <f t="shared" si="65"/>
        <v>43.482322465068556</v>
      </c>
      <c r="AT93" s="136">
        <f t="shared" si="66"/>
        <v>52.336955447033034</v>
      </c>
      <c r="AU93" s="136">
        <f t="shared" si="67"/>
        <v>141.93797548224956</v>
      </c>
      <c r="AV93" s="136">
        <f t="shared" si="68"/>
        <v>26.539990118829792</v>
      </c>
      <c r="AW93" s="136">
        <f t="shared" si="69"/>
        <v>39.028008620658568</v>
      </c>
      <c r="AX93" s="137">
        <f t="shared" si="70"/>
        <v>73.467530709669646</v>
      </c>
      <c r="AY93" s="137">
        <f t="shared" si="71"/>
        <v>0.64240791814532372</v>
      </c>
      <c r="AZ93" s="137">
        <f t="shared" si="72"/>
        <v>1.07827376038599</v>
      </c>
      <c r="BA93" s="136">
        <f t="shared" si="73"/>
        <v>2.956704510928085</v>
      </c>
      <c r="BB93" s="137">
        <f t="shared" si="74"/>
        <v>1.4190008237636249</v>
      </c>
      <c r="BC93" s="137">
        <f t="shared" si="75"/>
        <v>1.0622350171739348E-33</v>
      </c>
      <c r="BD93" s="137">
        <f t="shared" si="76"/>
        <v>1.9795501573212533</v>
      </c>
      <c r="BE93" s="149">
        <f t="shared" si="77"/>
        <v>-7.339973426415073E-35</v>
      </c>
      <c r="BF93" s="159">
        <f t="shared" si="78"/>
        <v>58.826998440542376</v>
      </c>
      <c r="BG93" s="160">
        <f t="shared" si="79"/>
        <v>82.857537595540791</v>
      </c>
    </row>
    <row r="94" spans="1:59" ht="15" thickBot="1" x14ac:dyDescent="0.3">
      <c r="A94" s="10">
        <v>93</v>
      </c>
      <c r="B94" s="11">
        <v>19</v>
      </c>
      <c r="C94" s="11" t="s">
        <v>6</v>
      </c>
      <c r="D94" s="11">
        <v>67</v>
      </c>
      <c r="E94" s="11" t="s">
        <v>12</v>
      </c>
      <c r="F94" s="113" t="s">
        <v>64</v>
      </c>
      <c r="G94" s="95" t="s">
        <v>63</v>
      </c>
      <c r="H94" s="11">
        <v>4</v>
      </c>
      <c r="I94" s="96">
        <v>0</v>
      </c>
      <c r="J94" s="97">
        <v>4</v>
      </c>
      <c r="K94" s="56">
        <v>255</v>
      </c>
      <c r="L94" s="57">
        <v>49</v>
      </c>
      <c r="M94" s="57">
        <v>230</v>
      </c>
      <c r="N94" s="57">
        <f>COLOR!R97</f>
        <v>60.938959049163657</v>
      </c>
      <c r="O94" s="57">
        <f>COLOR!S97</f>
        <v>89.087167959468857</v>
      </c>
      <c r="P94" s="58">
        <f>COLOR!T97</f>
        <v>-45.922832658747282</v>
      </c>
      <c r="Q94" s="56">
        <v>130</v>
      </c>
      <c r="R94" s="57">
        <v>119</v>
      </c>
      <c r="S94" s="57">
        <v>135</v>
      </c>
      <c r="T94" s="57">
        <f>COLOR!R323</f>
        <v>51.508161276109263</v>
      </c>
      <c r="U94" s="57">
        <f>COLOR!S323</f>
        <v>7.3802395509485201</v>
      </c>
      <c r="V94" s="58">
        <f>COLOR!T323</f>
        <v>-7.1731103698215115</v>
      </c>
      <c r="W94" s="78">
        <f>COLOR!BE323</f>
        <v>90.920311669396426</v>
      </c>
      <c r="X94" s="122">
        <v>1.4</v>
      </c>
      <c r="Y94" s="133">
        <v>1</v>
      </c>
      <c r="Z94" s="134">
        <v>1</v>
      </c>
      <c r="AA94" s="140">
        <v>1</v>
      </c>
      <c r="AB94" s="148">
        <f t="shared" si="48"/>
        <v>51.508161276109263</v>
      </c>
      <c r="AC94" s="135">
        <f t="shared" si="49"/>
        <v>7.3802395509485201</v>
      </c>
      <c r="AD94" s="135">
        <f t="shared" si="50"/>
        <v>-7.1731103698215115</v>
      </c>
      <c r="AE94" s="136">
        <f t="shared" si="51"/>
        <v>10.291814621679974</v>
      </c>
      <c r="AF94" s="136">
        <f t="shared" si="52"/>
        <v>7.3873761061509402</v>
      </c>
      <c r="AG94" s="136">
        <f t="shared" si="53"/>
        <v>-7.1731103698215115</v>
      </c>
      <c r="AH94" s="136">
        <f t="shared" si="54"/>
        <v>10.296933432404558</v>
      </c>
      <c r="AI94" s="136">
        <f t="shared" si="55"/>
        <v>315.84307872337894</v>
      </c>
      <c r="AJ94" s="136">
        <f t="shared" si="56"/>
        <v>60.938959049163657</v>
      </c>
      <c r="AK94" s="136">
        <f t="shared" si="57"/>
        <v>89.087167959468857</v>
      </c>
      <c r="AL94" s="136">
        <f t="shared" si="58"/>
        <v>-45.922832658747282</v>
      </c>
      <c r="AM94" s="136">
        <f t="shared" si="59"/>
        <v>100.22689287033656</v>
      </c>
      <c r="AN94" s="136">
        <f t="shared" si="60"/>
        <v>9.6698151234170249E-4</v>
      </c>
      <c r="AO94" s="136">
        <f t="shared" si="61"/>
        <v>89.173313603872543</v>
      </c>
      <c r="AP94" s="136">
        <f t="shared" si="62"/>
        <v>-45.922832658747282</v>
      </c>
      <c r="AQ94" s="136">
        <f t="shared" si="63"/>
        <v>100.30347161737676</v>
      </c>
      <c r="AR94" s="136">
        <f t="shared" si="64"/>
        <v>332.75225565308205</v>
      </c>
      <c r="AS94" s="136">
        <f t="shared" si="65"/>
        <v>55.300202524890658</v>
      </c>
      <c r="AT94" s="136">
        <f t="shared" si="66"/>
        <v>324.29766718823049</v>
      </c>
      <c r="AU94" s="136">
        <f t="shared" si="67"/>
        <v>16.909176929703108</v>
      </c>
      <c r="AV94" s="136">
        <f t="shared" si="68"/>
        <v>9.4307977730543939</v>
      </c>
      <c r="AW94" s="136">
        <f t="shared" si="69"/>
        <v>90.0065381849722</v>
      </c>
      <c r="AX94" s="137">
        <f t="shared" si="70"/>
        <v>9.4500599896104109</v>
      </c>
      <c r="AY94" s="137">
        <f t="shared" si="71"/>
        <v>1.1249847700960618</v>
      </c>
      <c r="AZ94" s="137">
        <f t="shared" si="72"/>
        <v>1.075810446806029</v>
      </c>
      <c r="BA94" s="136">
        <f t="shared" si="73"/>
        <v>3.4885091136200796</v>
      </c>
      <c r="BB94" s="137">
        <f t="shared" si="74"/>
        <v>1.9331782843559466</v>
      </c>
      <c r="BC94" s="137">
        <f t="shared" si="75"/>
        <v>0.61433272349729584</v>
      </c>
      <c r="BD94" s="137">
        <f t="shared" si="76"/>
        <v>1.9961519720632985</v>
      </c>
      <c r="BE94" s="149">
        <f t="shared" si="77"/>
        <v>-4.2802716117736041E-2</v>
      </c>
      <c r="BF94" s="159">
        <f t="shared" si="78"/>
        <v>27.586748806750919</v>
      </c>
      <c r="BG94" s="160">
        <f t="shared" si="79"/>
        <v>90.429879616330012</v>
      </c>
    </row>
    <row r="95" spans="1:59" x14ac:dyDescent="0.25">
      <c r="A95" s="60">
        <v>94</v>
      </c>
      <c r="B95" s="6">
        <v>20</v>
      </c>
      <c r="C95" s="6" t="s">
        <v>6</v>
      </c>
      <c r="D95" s="6">
        <v>38</v>
      </c>
      <c r="E95" s="6" t="s">
        <v>6</v>
      </c>
      <c r="F95" s="6" t="s">
        <v>64</v>
      </c>
      <c r="G95" s="12" t="s">
        <v>63</v>
      </c>
      <c r="H95" s="6">
        <v>4</v>
      </c>
      <c r="I95" s="84">
        <v>1</v>
      </c>
      <c r="J95" s="73">
        <v>5</v>
      </c>
      <c r="K95" s="45">
        <v>204</v>
      </c>
      <c r="L95" s="46">
        <v>179</v>
      </c>
      <c r="M95" s="46">
        <v>230</v>
      </c>
      <c r="N95" s="46">
        <f>COLOR!R98</f>
        <v>76.563320538859813</v>
      </c>
      <c r="O95" s="46">
        <f>COLOR!S98</f>
        <v>18.479645945117028</v>
      </c>
      <c r="P95" s="50">
        <f>COLOR!T98</f>
        <v>-22.185438402799363</v>
      </c>
      <c r="Q95" s="45">
        <v>126</v>
      </c>
      <c r="R95" s="46">
        <v>146</v>
      </c>
      <c r="S95" s="46">
        <v>221</v>
      </c>
      <c r="T95" s="46">
        <f>COLOR!R324</f>
        <v>61.856695668412712</v>
      </c>
      <c r="U95" s="46">
        <f>COLOR!S324</f>
        <v>12.073445166268348</v>
      </c>
      <c r="V95" s="50">
        <f>COLOR!T324</f>
        <v>-40.456128210064676</v>
      </c>
      <c r="W95" s="75">
        <f>COLOR!BE324</f>
        <v>24.313418713383012</v>
      </c>
      <c r="X95" s="121">
        <v>1.6</v>
      </c>
      <c r="Y95" s="133">
        <v>1</v>
      </c>
      <c r="Z95" s="134">
        <v>1</v>
      </c>
      <c r="AA95" s="140">
        <v>1</v>
      </c>
      <c r="AB95" s="148">
        <f t="shared" si="48"/>
        <v>61.856695668412712</v>
      </c>
      <c r="AC95" s="135">
        <f t="shared" si="49"/>
        <v>12.073445166268348</v>
      </c>
      <c r="AD95" s="135">
        <f t="shared" si="50"/>
        <v>-40.456128210064676</v>
      </c>
      <c r="AE95" s="136">
        <f t="shared" si="51"/>
        <v>42.219265601524611</v>
      </c>
      <c r="AF95" s="136">
        <f t="shared" si="52"/>
        <v>12.315034246364329</v>
      </c>
      <c r="AG95" s="136">
        <f t="shared" si="53"/>
        <v>-40.456128210064676</v>
      </c>
      <c r="AH95" s="136">
        <f t="shared" si="54"/>
        <v>42.288986488662943</v>
      </c>
      <c r="AI95" s="136">
        <f t="shared" si="55"/>
        <v>286.93049368415484</v>
      </c>
      <c r="AJ95" s="136">
        <f t="shared" si="56"/>
        <v>76.563320538859813</v>
      </c>
      <c r="AK95" s="136">
        <f t="shared" si="57"/>
        <v>18.479645945117028</v>
      </c>
      <c r="AL95" s="136">
        <f t="shared" si="58"/>
        <v>-22.185438402799363</v>
      </c>
      <c r="AM95" s="136">
        <f t="shared" si="59"/>
        <v>28.873707614043695</v>
      </c>
      <c r="AN95" s="136">
        <f t="shared" si="60"/>
        <v>2.0009953809286329E-2</v>
      </c>
      <c r="AO95" s="136">
        <f t="shared" si="61"/>
        <v>18.849422806890786</v>
      </c>
      <c r="AP95" s="136">
        <f t="shared" si="62"/>
        <v>-22.185438402799363</v>
      </c>
      <c r="AQ95" s="136">
        <f t="shared" si="63"/>
        <v>29.111757371847879</v>
      </c>
      <c r="AR95" s="136">
        <f t="shared" si="64"/>
        <v>310.35224012342115</v>
      </c>
      <c r="AS95" s="136">
        <f t="shared" si="65"/>
        <v>35.700371930255415</v>
      </c>
      <c r="AT95" s="136">
        <f t="shared" si="66"/>
        <v>298.64136690378803</v>
      </c>
      <c r="AU95" s="136">
        <f t="shared" si="67"/>
        <v>23.421746439266315</v>
      </c>
      <c r="AV95" s="136">
        <f t="shared" si="68"/>
        <v>14.706624870447101</v>
      </c>
      <c r="AW95" s="136">
        <f t="shared" si="69"/>
        <v>13.177229116815063</v>
      </c>
      <c r="AX95" s="137">
        <f t="shared" si="70"/>
        <v>14.243488782465107</v>
      </c>
      <c r="AY95" s="137">
        <f t="shared" si="71"/>
        <v>0.43016865645157826</v>
      </c>
      <c r="AZ95" s="137">
        <f t="shared" si="72"/>
        <v>1.2806453999297587</v>
      </c>
      <c r="BA95" s="136">
        <f t="shared" si="73"/>
        <v>2.6065167368614937</v>
      </c>
      <c r="BB95" s="137">
        <f t="shared" si="74"/>
        <v>1.2303577154208942</v>
      </c>
      <c r="BC95" s="137">
        <f t="shared" si="75"/>
        <v>12.267268467266842</v>
      </c>
      <c r="BD95" s="137">
        <f t="shared" si="76"/>
        <v>1.9222069738901297</v>
      </c>
      <c r="BE95" s="149">
        <f t="shared" si="77"/>
        <v>-0.79818044674512256</v>
      </c>
      <c r="BF95" s="159">
        <f t="shared" si="78"/>
        <v>15.644187358691365</v>
      </c>
      <c r="BG95" s="160">
        <f t="shared" si="79"/>
        <v>19.361237420480904</v>
      </c>
    </row>
    <row r="96" spans="1:59" x14ac:dyDescent="0.25">
      <c r="A96" s="9">
        <v>95</v>
      </c>
      <c r="B96" s="5">
        <v>20</v>
      </c>
      <c r="C96" s="5" t="s">
        <v>6</v>
      </c>
      <c r="D96" s="5">
        <v>38</v>
      </c>
      <c r="E96" s="5" t="s">
        <v>6</v>
      </c>
      <c r="F96" s="6" t="s">
        <v>64</v>
      </c>
      <c r="G96" s="12" t="s">
        <v>63</v>
      </c>
      <c r="H96" s="5">
        <v>4</v>
      </c>
      <c r="I96" s="85">
        <v>1</v>
      </c>
      <c r="J96" s="61">
        <v>5</v>
      </c>
      <c r="K96" s="47">
        <v>255</v>
      </c>
      <c r="L96" s="44">
        <v>108</v>
      </c>
      <c r="M96" s="44">
        <v>155</v>
      </c>
      <c r="N96" s="44">
        <f>COLOR!R99</f>
        <v>65.253600069975889</v>
      </c>
      <c r="O96" s="44">
        <f>COLOR!S99</f>
        <v>60.088835012221729</v>
      </c>
      <c r="P96" s="51">
        <f>COLOR!T99</f>
        <v>3.231246854200398</v>
      </c>
      <c r="Q96" s="47">
        <v>145</v>
      </c>
      <c r="R96" s="44">
        <v>114</v>
      </c>
      <c r="S96" s="44">
        <v>88</v>
      </c>
      <c r="T96" s="44">
        <f>COLOR!R325</f>
        <v>50.428901565561588</v>
      </c>
      <c r="U96" s="44">
        <f>COLOR!S325</f>
        <v>8.439394529899058</v>
      </c>
      <c r="V96" s="51">
        <f>COLOR!T325</f>
        <v>19.054420334420954</v>
      </c>
      <c r="W96" s="63">
        <f>COLOR!BE325</f>
        <v>56.016151303610023</v>
      </c>
      <c r="X96" s="119">
        <v>1.7</v>
      </c>
      <c r="Y96" s="133">
        <v>1</v>
      </c>
      <c r="Z96" s="134">
        <v>1</v>
      </c>
      <c r="AA96" s="140">
        <v>1</v>
      </c>
      <c r="AB96" s="148">
        <f t="shared" si="48"/>
        <v>50.428901565561588</v>
      </c>
      <c r="AC96" s="135">
        <f t="shared" si="49"/>
        <v>8.439394529899058</v>
      </c>
      <c r="AD96" s="135">
        <f t="shared" si="50"/>
        <v>19.054420334420954</v>
      </c>
      <c r="AE96" s="136">
        <f t="shared" si="51"/>
        <v>20.839729228377344</v>
      </c>
      <c r="AF96" s="136">
        <f t="shared" si="52"/>
        <v>8.509561100364575</v>
      </c>
      <c r="AG96" s="136">
        <f t="shared" si="53"/>
        <v>19.054420334420954</v>
      </c>
      <c r="AH96" s="136">
        <f t="shared" si="54"/>
        <v>20.868242963930449</v>
      </c>
      <c r="AI96" s="136">
        <f t="shared" si="55"/>
        <v>65.934819719618034</v>
      </c>
      <c r="AJ96" s="136">
        <f t="shared" si="56"/>
        <v>65.253600069975889</v>
      </c>
      <c r="AK96" s="136">
        <f t="shared" si="57"/>
        <v>60.088835012221729</v>
      </c>
      <c r="AL96" s="136">
        <f t="shared" si="58"/>
        <v>3.231246854200398</v>
      </c>
      <c r="AM96" s="136">
        <f t="shared" si="59"/>
        <v>60.175651632190771</v>
      </c>
      <c r="AN96" s="136">
        <f t="shared" si="60"/>
        <v>8.3141711430755327E-3</v>
      </c>
      <c r="AO96" s="136">
        <f t="shared" si="61"/>
        <v>60.588423870301376</v>
      </c>
      <c r="AP96" s="136">
        <f t="shared" si="62"/>
        <v>3.231246854200398</v>
      </c>
      <c r="AQ96" s="136">
        <f t="shared" si="63"/>
        <v>60.674525653853166</v>
      </c>
      <c r="AR96" s="136">
        <f t="shared" si="64"/>
        <v>3.0527545040598896</v>
      </c>
      <c r="AS96" s="136">
        <f t="shared" si="65"/>
        <v>40.771384308891811</v>
      </c>
      <c r="AT96" s="136">
        <f t="shared" si="66"/>
        <v>34.493787111838962</v>
      </c>
      <c r="AU96" s="136">
        <f t="shared" si="67"/>
        <v>62.882065215558143</v>
      </c>
      <c r="AV96" s="136">
        <f t="shared" si="68"/>
        <v>14.8246985044143</v>
      </c>
      <c r="AW96" s="136">
        <f t="shared" si="69"/>
        <v>39.806282689922718</v>
      </c>
      <c r="AX96" s="137">
        <f t="shared" si="70"/>
        <v>37.121969570660227</v>
      </c>
      <c r="AY96" s="137">
        <f t="shared" si="71"/>
        <v>0.75801184689051071</v>
      </c>
      <c r="AZ96" s="137">
        <f t="shared" si="72"/>
        <v>1.102169800291021</v>
      </c>
      <c r="BA96" s="136">
        <f t="shared" si="73"/>
        <v>2.8347122939001315</v>
      </c>
      <c r="BB96" s="137">
        <f t="shared" si="74"/>
        <v>1.463577884803988</v>
      </c>
      <c r="BC96" s="137">
        <f t="shared" si="75"/>
        <v>1.9209781471257015E-39</v>
      </c>
      <c r="BD96" s="137">
        <f t="shared" si="76"/>
        <v>1.9681850102781584</v>
      </c>
      <c r="BE96" s="149">
        <f t="shared" si="77"/>
        <v>-1.3197622674394154E-40</v>
      </c>
      <c r="BF96" s="159">
        <f t="shared" si="78"/>
        <v>31.959820254808839</v>
      </c>
      <c r="BG96" s="160">
        <f t="shared" si="79"/>
        <v>54.018862641878599</v>
      </c>
    </row>
    <row r="97" spans="1:59" x14ac:dyDescent="0.25">
      <c r="A97" s="9">
        <v>96</v>
      </c>
      <c r="B97" s="5">
        <v>20</v>
      </c>
      <c r="C97" s="5" t="s">
        <v>6</v>
      </c>
      <c r="D97" s="5">
        <v>38</v>
      </c>
      <c r="E97" s="5" t="s">
        <v>6</v>
      </c>
      <c r="F97" s="6" t="s">
        <v>64</v>
      </c>
      <c r="G97" s="12" t="s">
        <v>63</v>
      </c>
      <c r="H97" s="5">
        <v>4</v>
      </c>
      <c r="I97" s="85">
        <v>1</v>
      </c>
      <c r="J97" s="61">
        <v>5</v>
      </c>
      <c r="K97" s="47">
        <v>255</v>
      </c>
      <c r="L97" s="44">
        <v>97</v>
      </c>
      <c r="M97" s="44">
        <v>200</v>
      </c>
      <c r="N97" s="44">
        <f>COLOR!R100</f>
        <v>64.958266550176234</v>
      </c>
      <c r="O97" s="44">
        <f>COLOR!S100</f>
        <v>70.079200133517034</v>
      </c>
      <c r="P97" s="51">
        <f>COLOR!T100</f>
        <v>-22.787609604385594</v>
      </c>
      <c r="Q97" s="47">
        <v>174</v>
      </c>
      <c r="R97" s="44">
        <v>144</v>
      </c>
      <c r="S97" s="44">
        <v>200</v>
      </c>
      <c r="T97" s="44">
        <f>COLOR!R326</f>
        <v>64.271587700742487</v>
      </c>
      <c r="U97" s="44">
        <f>COLOR!S326</f>
        <v>21.931808289880561</v>
      </c>
      <c r="V97" s="51">
        <f>COLOR!T326</f>
        <v>-24.699405641604955</v>
      </c>
      <c r="W97" s="63">
        <f>COLOR!BE326</f>
        <v>48.190225495165087</v>
      </c>
      <c r="X97" s="119">
        <v>1</v>
      </c>
      <c r="Y97" s="133">
        <v>1</v>
      </c>
      <c r="Z97" s="134">
        <v>1</v>
      </c>
      <c r="AA97" s="140">
        <v>1</v>
      </c>
      <c r="AB97" s="148">
        <f t="shared" si="48"/>
        <v>64.271587700742487</v>
      </c>
      <c r="AC97" s="135">
        <f t="shared" si="49"/>
        <v>21.931808289880561</v>
      </c>
      <c r="AD97" s="135">
        <f t="shared" si="50"/>
        <v>-24.699405641604955</v>
      </c>
      <c r="AE97" s="136">
        <f t="shared" si="51"/>
        <v>33.031270849191081</v>
      </c>
      <c r="AF97" s="136">
        <f t="shared" si="52"/>
        <v>21.958873274201455</v>
      </c>
      <c r="AG97" s="136">
        <f t="shared" si="53"/>
        <v>-24.699405641604955</v>
      </c>
      <c r="AH97" s="136">
        <f t="shared" si="54"/>
        <v>33.049247412323709</v>
      </c>
      <c r="AI97" s="136">
        <f t="shared" si="55"/>
        <v>311.63852282035725</v>
      </c>
      <c r="AJ97" s="136">
        <f t="shared" si="56"/>
        <v>64.958266550176234</v>
      </c>
      <c r="AK97" s="136">
        <f t="shared" si="57"/>
        <v>70.079200133517034</v>
      </c>
      <c r="AL97" s="136">
        <f t="shared" si="58"/>
        <v>-22.787609604385594</v>
      </c>
      <c r="AM97" s="136">
        <f t="shared" si="59"/>
        <v>73.691040451573357</v>
      </c>
      <c r="AN97" s="136">
        <f t="shared" si="60"/>
        <v>1.2340516551651026E-3</v>
      </c>
      <c r="AO97" s="136">
        <f t="shared" si="61"/>
        <v>70.165681486434451</v>
      </c>
      <c r="AP97" s="136">
        <f t="shared" si="62"/>
        <v>-22.787609604385594</v>
      </c>
      <c r="AQ97" s="136">
        <f t="shared" si="63"/>
        <v>73.773287916004236</v>
      </c>
      <c r="AR97" s="136">
        <f t="shared" si="64"/>
        <v>342.00783123623256</v>
      </c>
      <c r="AS97" s="136">
        <f t="shared" si="65"/>
        <v>53.411267664163972</v>
      </c>
      <c r="AT97" s="136">
        <f t="shared" si="66"/>
        <v>326.82317702829494</v>
      </c>
      <c r="AU97" s="136">
        <f t="shared" si="67"/>
        <v>30.369308415875309</v>
      </c>
      <c r="AV97" s="136">
        <f t="shared" si="68"/>
        <v>0.68667884943374702</v>
      </c>
      <c r="AW97" s="136">
        <f t="shared" si="69"/>
        <v>40.724040503680527</v>
      </c>
      <c r="AX97" s="137">
        <f t="shared" si="70"/>
        <v>25.867041716314031</v>
      </c>
      <c r="AY97" s="137">
        <f t="shared" si="71"/>
        <v>1.1923771844797963</v>
      </c>
      <c r="AZ97" s="137">
        <f t="shared" si="72"/>
        <v>1.2096292006423213</v>
      </c>
      <c r="BA97" s="136">
        <f t="shared" si="73"/>
        <v>3.4035070448873785</v>
      </c>
      <c r="BB97" s="137">
        <f t="shared" si="74"/>
        <v>1.9552956543533893</v>
      </c>
      <c r="BC97" s="137">
        <f t="shared" si="75"/>
        <v>0.40826888000030953</v>
      </c>
      <c r="BD97" s="137">
        <f t="shared" si="76"/>
        <v>1.9950960025219171</v>
      </c>
      <c r="BE97" s="149">
        <f t="shared" si="77"/>
        <v>-2.8431694124138936E-2</v>
      </c>
      <c r="BF97" s="159">
        <f t="shared" si="78"/>
        <v>17.720126851955527</v>
      </c>
      <c r="BG97" s="160">
        <f t="shared" si="79"/>
        <v>48.185332887016557</v>
      </c>
    </row>
    <row r="98" spans="1:59" x14ac:dyDescent="0.25">
      <c r="A98" s="9">
        <v>97</v>
      </c>
      <c r="B98" s="5">
        <v>20</v>
      </c>
      <c r="C98" s="5" t="s">
        <v>6</v>
      </c>
      <c r="D98" s="5">
        <v>38</v>
      </c>
      <c r="E98" s="5" t="s">
        <v>6</v>
      </c>
      <c r="F98" s="6" t="s">
        <v>64</v>
      </c>
      <c r="G98" s="12" t="s">
        <v>63</v>
      </c>
      <c r="H98" s="5">
        <v>4</v>
      </c>
      <c r="I98" s="85">
        <v>1</v>
      </c>
      <c r="J98" s="61">
        <v>5</v>
      </c>
      <c r="K98" s="47">
        <v>250</v>
      </c>
      <c r="L98" s="44">
        <v>109</v>
      </c>
      <c r="M98" s="44">
        <v>159</v>
      </c>
      <c r="N98" s="44">
        <f>COLOR!R101</f>
        <v>64.788568758183487</v>
      </c>
      <c r="O98" s="44">
        <f>COLOR!S101</f>
        <v>58.502377140801144</v>
      </c>
      <c r="P98" s="51">
        <f>COLOR!T101</f>
        <v>0.17991404820283385</v>
      </c>
      <c r="Q98" s="47">
        <v>105</v>
      </c>
      <c r="R98" s="44">
        <v>126</v>
      </c>
      <c r="S98" s="44">
        <v>146</v>
      </c>
      <c r="T98" s="44">
        <f>COLOR!R327</f>
        <v>51.86188986475473</v>
      </c>
      <c r="U98" s="44">
        <f>COLOR!S327</f>
        <v>-2.7708300521497864</v>
      </c>
      <c r="V98" s="51">
        <f>COLOR!T327</f>
        <v>-13.283490025678901</v>
      </c>
      <c r="W98" s="63">
        <f>COLOR!BE327</f>
        <v>64.052854707504835</v>
      </c>
      <c r="X98" s="119">
        <v>1.6</v>
      </c>
      <c r="Y98" s="133">
        <v>1</v>
      </c>
      <c r="Z98" s="134">
        <v>1</v>
      </c>
      <c r="AA98" s="140">
        <v>1</v>
      </c>
      <c r="AB98" s="148">
        <f t="shared" si="48"/>
        <v>51.86188986475473</v>
      </c>
      <c r="AC98" s="135">
        <f t="shared" si="49"/>
        <v>-2.7708300521497864</v>
      </c>
      <c r="AD98" s="135">
        <f t="shared" si="50"/>
        <v>-13.283490025678901</v>
      </c>
      <c r="AE98" s="136">
        <f t="shared" si="51"/>
        <v>13.569399634479311</v>
      </c>
      <c r="AF98" s="136">
        <f t="shared" si="52"/>
        <v>-2.8214860417379852</v>
      </c>
      <c r="AG98" s="136">
        <f t="shared" si="53"/>
        <v>-13.283490025678901</v>
      </c>
      <c r="AH98" s="136">
        <f t="shared" si="54"/>
        <v>13.579833973434033</v>
      </c>
      <c r="AI98" s="136">
        <f t="shared" si="55"/>
        <v>258.00828254362131</v>
      </c>
      <c r="AJ98" s="136">
        <f t="shared" si="56"/>
        <v>64.788568758183487</v>
      </c>
      <c r="AK98" s="136">
        <f t="shared" si="57"/>
        <v>58.502377140801144</v>
      </c>
      <c r="AL98" s="136">
        <f t="shared" si="58"/>
        <v>0.17991404820283385</v>
      </c>
      <c r="AM98" s="136">
        <f t="shared" si="59"/>
        <v>58.502653787578495</v>
      </c>
      <c r="AN98" s="136">
        <f t="shared" si="60"/>
        <v>1.8281882553171092E-2</v>
      </c>
      <c r="AO98" s="136">
        <f t="shared" si="61"/>
        <v>59.571910728770582</v>
      </c>
      <c r="AP98" s="136">
        <f t="shared" si="62"/>
        <v>0.17991404820283385</v>
      </c>
      <c r="AQ98" s="136">
        <f t="shared" si="63"/>
        <v>59.57218240874974</v>
      </c>
      <c r="AR98" s="136">
        <f t="shared" si="64"/>
        <v>0.17303934304189689</v>
      </c>
      <c r="AS98" s="136">
        <f t="shared" si="65"/>
        <v>36.576008191091887</v>
      </c>
      <c r="AT98" s="136">
        <f t="shared" si="66"/>
        <v>-50.909339056668387</v>
      </c>
      <c r="AU98" s="136">
        <f t="shared" si="67"/>
        <v>102.16475679942062</v>
      </c>
      <c r="AV98" s="136">
        <f t="shared" si="68"/>
        <v>12.926678893428758</v>
      </c>
      <c r="AW98" s="136">
        <f t="shared" si="69"/>
        <v>45.992348435315705</v>
      </c>
      <c r="AX98" s="137">
        <f t="shared" si="70"/>
        <v>44.259497231930204</v>
      </c>
      <c r="AY98" s="137">
        <f t="shared" si="71"/>
        <v>0.66817172513864009</v>
      </c>
      <c r="AZ98" s="137">
        <f t="shared" si="72"/>
        <v>1.1100107125574865</v>
      </c>
      <c r="BA98" s="136">
        <f t="shared" si="73"/>
        <v>2.6459203685991346</v>
      </c>
      <c r="BB98" s="137">
        <f t="shared" si="74"/>
        <v>1.3665858173759036</v>
      </c>
      <c r="BC98" s="137">
        <f t="shared" si="75"/>
        <v>4.6780133187453112E-73</v>
      </c>
      <c r="BD98" s="137">
        <f t="shared" si="76"/>
        <v>1.9337479788731209</v>
      </c>
      <c r="BE98" s="149">
        <f t="shared" si="77"/>
        <v>-3.1576841705067627E-74</v>
      </c>
      <c r="BF98" s="159">
        <f t="shared" si="78"/>
        <v>38.557456343142277</v>
      </c>
      <c r="BG98" s="160">
        <f t="shared" si="79"/>
        <v>62.734911882993096</v>
      </c>
    </row>
    <row r="99" spans="1:59" ht="15" thickBot="1" x14ac:dyDescent="0.3">
      <c r="A99" s="16">
        <v>98</v>
      </c>
      <c r="B99" s="18">
        <v>20</v>
      </c>
      <c r="C99" s="18" t="s">
        <v>6</v>
      </c>
      <c r="D99" s="18">
        <v>38</v>
      </c>
      <c r="E99" s="18" t="s">
        <v>6</v>
      </c>
      <c r="F99" s="110" t="s">
        <v>64</v>
      </c>
      <c r="G99" s="90" t="s">
        <v>63</v>
      </c>
      <c r="H99" s="18">
        <v>4</v>
      </c>
      <c r="I99" s="86">
        <v>1</v>
      </c>
      <c r="J99" s="77">
        <v>5</v>
      </c>
      <c r="K99" s="48">
        <v>231</v>
      </c>
      <c r="L99" s="49">
        <v>58</v>
      </c>
      <c r="M99" s="49">
        <v>183</v>
      </c>
      <c r="N99" s="49">
        <f>COLOR!R102</f>
        <v>55.529471143884351</v>
      </c>
      <c r="O99" s="49">
        <f>COLOR!S102</f>
        <v>75.597138048027972</v>
      </c>
      <c r="P99" s="52">
        <f>COLOR!T102</f>
        <v>-27.897516245581542</v>
      </c>
      <c r="Q99" s="48">
        <v>100</v>
      </c>
      <c r="R99" s="49">
        <v>92</v>
      </c>
      <c r="S99" s="49">
        <v>127</v>
      </c>
      <c r="T99" s="49">
        <f>COLOR!R328</f>
        <v>41.080833178977976</v>
      </c>
      <c r="U99" s="49">
        <f>COLOR!S328</f>
        <v>11.125976123196269</v>
      </c>
      <c r="V99" s="52">
        <f>COLOR!T328</f>
        <v>-18.433741479521927</v>
      </c>
      <c r="W99" s="64">
        <f>COLOR!BE328</f>
        <v>66.744714336054443</v>
      </c>
      <c r="X99" s="120">
        <v>1.7</v>
      </c>
      <c r="Y99" s="133">
        <v>1</v>
      </c>
      <c r="Z99" s="134">
        <v>1</v>
      </c>
      <c r="AA99" s="140">
        <v>1</v>
      </c>
      <c r="AB99" s="148">
        <f t="shared" si="48"/>
        <v>41.080833178977976</v>
      </c>
      <c r="AC99" s="135">
        <f t="shared" si="49"/>
        <v>11.125976123196269</v>
      </c>
      <c r="AD99" s="135">
        <f t="shared" si="50"/>
        <v>-18.433741479521927</v>
      </c>
      <c r="AE99" s="136">
        <f t="shared" si="51"/>
        <v>21.531144178324123</v>
      </c>
      <c r="AF99" s="136">
        <f t="shared" si="52"/>
        <v>11.144655096488471</v>
      </c>
      <c r="AG99" s="136">
        <f t="shared" si="53"/>
        <v>-18.433741479521927</v>
      </c>
      <c r="AH99" s="136">
        <f t="shared" si="54"/>
        <v>21.540802263461167</v>
      </c>
      <c r="AI99" s="136">
        <f t="shared" si="55"/>
        <v>301.15628151601317</v>
      </c>
      <c r="AJ99" s="136">
        <f t="shared" si="56"/>
        <v>55.529471143884351</v>
      </c>
      <c r="AK99" s="136">
        <f t="shared" si="57"/>
        <v>75.597138048027972</v>
      </c>
      <c r="AL99" s="136">
        <f t="shared" si="58"/>
        <v>-27.897516245581542</v>
      </c>
      <c r="AM99" s="136">
        <f t="shared" si="59"/>
        <v>80.580386532487438</v>
      </c>
      <c r="AN99" s="136">
        <f t="shared" si="60"/>
        <v>1.6788615295747489E-3</v>
      </c>
      <c r="AO99" s="136">
        <f t="shared" si="61"/>
        <v>75.724055174842761</v>
      </c>
      <c r="AP99" s="136">
        <f t="shared" si="62"/>
        <v>-27.897516245581542</v>
      </c>
      <c r="AQ99" s="136">
        <f t="shared" si="63"/>
        <v>80.699466818530567</v>
      </c>
      <c r="AR99" s="136">
        <f t="shared" si="64"/>
        <v>339.77568677853577</v>
      </c>
      <c r="AS99" s="136">
        <f t="shared" si="65"/>
        <v>51.120134540995863</v>
      </c>
      <c r="AT99" s="136">
        <f t="shared" si="66"/>
        <v>320.46598414727447</v>
      </c>
      <c r="AU99" s="136">
        <f t="shared" si="67"/>
        <v>38.619405262522605</v>
      </c>
      <c r="AV99" s="136">
        <f t="shared" si="68"/>
        <v>14.448637964906375</v>
      </c>
      <c r="AW99" s="136">
        <f t="shared" si="69"/>
        <v>59.1586645550694</v>
      </c>
      <c r="AX99" s="137">
        <f t="shared" si="70"/>
        <v>27.573798348497942</v>
      </c>
      <c r="AY99" s="137">
        <f t="shared" si="71"/>
        <v>1.0137185172396541</v>
      </c>
      <c r="AZ99" s="137">
        <f t="shared" si="72"/>
        <v>1.0090093981770112</v>
      </c>
      <c r="BA99" s="136">
        <f t="shared" si="73"/>
        <v>3.3004060543448137</v>
      </c>
      <c r="BB99" s="137">
        <f t="shared" si="74"/>
        <v>1.7773214048198493</v>
      </c>
      <c r="BC99" s="137">
        <f t="shared" si="75"/>
        <v>1.0982832056734613</v>
      </c>
      <c r="BD99" s="137">
        <f t="shared" si="76"/>
        <v>1.9933432281213641</v>
      </c>
      <c r="BE99" s="149">
        <f t="shared" si="77"/>
        <v>-7.6400711267599605E-2</v>
      </c>
      <c r="BF99" s="159">
        <f t="shared" si="78"/>
        <v>27.309172803678031</v>
      </c>
      <c r="BG99" s="160">
        <f t="shared" si="79"/>
        <v>65.162057616074222</v>
      </c>
    </row>
    <row r="100" spans="1:59" x14ac:dyDescent="0.25">
      <c r="A100" s="7">
        <v>99</v>
      </c>
      <c r="B100" s="8">
        <v>21</v>
      </c>
      <c r="C100" s="8" t="s">
        <v>6</v>
      </c>
      <c r="D100" s="8">
        <v>74</v>
      </c>
      <c r="E100" s="8" t="s">
        <v>12</v>
      </c>
      <c r="F100" s="8" t="s">
        <v>64</v>
      </c>
      <c r="G100" s="14" t="s">
        <v>63</v>
      </c>
      <c r="H100" s="8">
        <v>4</v>
      </c>
      <c r="I100" s="91">
        <v>0</v>
      </c>
      <c r="J100" s="92">
        <v>4</v>
      </c>
      <c r="K100" s="53">
        <v>151</v>
      </c>
      <c r="L100" s="54">
        <v>62</v>
      </c>
      <c r="M100" s="54">
        <v>137</v>
      </c>
      <c r="N100" s="54">
        <f>COLOR!R103</f>
        <v>40.971867051575515</v>
      </c>
      <c r="O100" s="54">
        <f>COLOR!S103</f>
        <v>46.877539426431639</v>
      </c>
      <c r="P100" s="55">
        <f>COLOR!T103</f>
        <v>-24.189120639993476</v>
      </c>
      <c r="Q100" s="53">
        <v>66</v>
      </c>
      <c r="R100" s="54">
        <v>63</v>
      </c>
      <c r="S100" s="54">
        <v>43</v>
      </c>
      <c r="T100" s="54">
        <f>COLOR!R329</f>
        <v>26.452612122087267</v>
      </c>
      <c r="U100" s="54">
        <f>COLOR!S329</f>
        <v>-2.4647866836974561</v>
      </c>
      <c r="V100" s="55">
        <f>COLOR!T329</f>
        <v>12.753822553006156</v>
      </c>
      <c r="W100" s="65">
        <f>COLOR!BE329</f>
        <v>63.326573896169322</v>
      </c>
      <c r="X100" s="118">
        <v>1.7</v>
      </c>
      <c r="Y100" s="133">
        <v>1</v>
      </c>
      <c r="Z100" s="134">
        <v>1</v>
      </c>
      <c r="AA100" s="140">
        <v>1</v>
      </c>
      <c r="AB100" s="148">
        <f t="shared" si="48"/>
        <v>26.452612122087267</v>
      </c>
      <c r="AC100" s="135">
        <f t="shared" si="49"/>
        <v>-2.4647866836974561</v>
      </c>
      <c r="AD100" s="135">
        <f t="shared" si="50"/>
        <v>12.753822553006156</v>
      </c>
      <c r="AE100" s="136">
        <f t="shared" si="51"/>
        <v>12.98980997203965</v>
      </c>
      <c r="AF100" s="136">
        <f t="shared" si="52"/>
        <v>-2.5465757543349143</v>
      </c>
      <c r="AG100" s="136">
        <f t="shared" si="53"/>
        <v>12.753822553006156</v>
      </c>
      <c r="AH100" s="136">
        <f t="shared" si="54"/>
        <v>13.005577180046062</v>
      </c>
      <c r="AI100" s="136">
        <f t="shared" si="55"/>
        <v>101.29183735559137</v>
      </c>
      <c r="AJ100" s="136">
        <f t="shared" si="56"/>
        <v>40.971867051575515</v>
      </c>
      <c r="AK100" s="136">
        <f t="shared" si="57"/>
        <v>46.877539426431639</v>
      </c>
      <c r="AL100" s="136">
        <f t="shared" si="58"/>
        <v>-24.189120639993476</v>
      </c>
      <c r="AM100" s="136">
        <f t="shared" si="59"/>
        <v>52.750519049700458</v>
      </c>
      <c r="AN100" s="136">
        <f t="shared" si="60"/>
        <v>3.318302195416184E-2</v>
      </c>
      <c r="AO100" s="136">
        <f t="shared" si="61"/>
        <v>48.433077846376001</v>
      </c>
      <c r="AP100" s="136">
        <f t="shared" si="62"/>
        <v>-24.189120639993476</v>
      </c>
      <c r="AQ100" s="136">
        <f t="shared" si="63"/>
        <v>54.137570937467039</v>
      </c>
      <c r="AR100" s="136">
        <f t="shared" si="64"/>
        <v>333.46090311171764</v>
      </c>
      <c r="AS100" s="136">
        <f t="shared" si="65"/>
        <v>33.571574058756553</v>
      </c>
      <c r="AT100" s="136">
        <f t="shared" si="66"/>
        <v>37.376370233654512</v>
      </c>
      <c r="AU100" s="136">
        <f t="shared" si="67"/>
        <v>127.83093424387374</v>
      </c>
      <c r="AV100" s="136">
        <f t="shared" si="68"/>
        <v>14.519254929488248</v>
      </c>
      <c r="AW100" s="136">
        <f t="shared" si="69"/>
        <v>41.131993757420979</v>
      </c>
      <c r="AX100" s="137">
        <f t="shared" si="70"/>
        <v>47.664087346231199</v>
      </c>
      <c r="AY100" s="137">
        <f t="shared" si="71"/>
        <v>0.73146548868565175</v>
      </c>
      <c r="AZ100" s="137">
        <f t="shared" si="72"/>
        <v>1.2355970575965851</v>
      </c>
      <c r="BA100" s="136">
        <f t="shared" si="73"/>
        <v>2.5107208326440449</v>
      </c>
      <c r="BB100" s="137">
        <f t="shared" si="74"/>
        <v>1.3683467173725237</v>
      </c>
      <c r="BC100" s="137">
        <f t="shared" si="75"/>
        <v>1.7427212670267813E-38</v>
      </c>
      <c r="BD100" s="137">
        <f t="shared" si="76"/>
        <v>1.8839504643655733</v>
      </c>
      <c r="BE100" s="149">
        <f t="shared" si="77"/>
        <v>-1.1460531886210617E-39</v>
      </c>
      <c r="BF100" s="159">
        <f t="shared" si="78"/>
        <v>40.247120141449642</v>
      </c>
      <c r="BG100" s="160">
        <f t="shared" si="79"/>
        <v>61.639647936369052</v>
      </c>
    </row>
    <row r="101" spans="1:59" x14ac:dyDescent="0.25">
      <c r="A101" s="9">
        <v>100</v>
      </c>
      <c r="B101" s="5">
        <v>21</v>
      </c>
      <c r="C101" s="5" t="s">
        <v>6</v>
      </c>
      <c r="D101" s="5">
        <v>74</v>
      </c>
      <c r="E101" s="5" t="s">
        <v>12</v>
      </c>
      <c r="F101" s="6" t="s">
        <v>64</v>
      </c>
      <c r="G101" s="12" t="s">
        <v>63</v>
      </c>
      <c r="H101" s="5">
        <v>4</v>
      </c>
      <c r="I101" s="85">
        <v>0</v>
      </c>
      <c r="J101" s="93">
        <v>4</v>
      </c>
      <c r="K101" s="47">
        <v>211</v>
      </c>
      <c r="L101" s="44">
        <v>51</v>
      </c>
      <c r="M101" s="44">
        <v>192</v>
      </c>
      <c r="N101" s="44">
        <f>COLOR!R104</f>
        <v>51.876944970787932</v>
      </c>
      <c r="O101" s="44">
        <f>COLOR!S104</f>
        <v>74.38953520898967</v>
      </c>
      <c r="P101" s="51">
        <f>COLOR!T104</f>
        <v>-39.06582410647124</v>
      </c>
      <c r="Q101" s="47">
        <v>93</v>
      </c>
      <c r="R101" s="44">
        <v>78</v>
      </c>
      <c r="S101" s="44">
        <v>93</v>
      </c>
      <c r="T101" s="44">
        <f>COLOR!R330</f>
        <v>35.169766344733979</v>
      </c>
      <c r="U101" s="44">
        <f>COLOR!S330</f>
        <v>9.2725074234923373</v>
      </c>
      <c r="V101" s="51">
        <f>COLOR!T330</f>
        <v>-6.4303499756206861</v>
      </c>
      <c r="W101" s="63">
        <f>COLOR!BE330</f>
        <v>74.729052563280376</v>
      </c>
      <c r="X101" s="119">
        <v>1.8</v>
      </c>
      <c r="Y101" s="133">
        <v>1</v>
      </c>
      <c r="Z101" s="134">
        <v>1</v>
      </c>
      <c r="AA101" s="140">
        <v>1</v>
      </c>
      <c r="AB101" s="148">
        <f t="shared" si="48"/>
        <v>35.169766344733979</v>
      </c>
      <c r="AC101" s="135">
        <f t="shared" si="49"/>
        <v>9.2725074234923373</v>
      </c>
      <c r="AD101" s="135">
        <f t="shared" si="50"/>
        <v>-6.4303499756206861</v>
      </c>
      <c r="AE101" s="136">
        <f t="shared" si="51"/>
        <v>11.284006147095342</v>
      </c>
      <c r="AF101" s="136">
        <f t="shared" si="52"/>
        <v>9.2976548827236627</v>
      </c>
      <c r="AG101" s="136">
        <f t="shared" si="53"/>
        <v>-6.4303499756206861</v>
      </c>
      <c r="AH101" s="136">
        <f t="shared" si="54"/>
        <v>11.304679877254381</v>
      </c>
      <c r="AI101" s="136">
        <f t="shared" si="55"/>
        <v>325.3318829342644</v>
      </c>
      <c r="AJ101" s="136">
        <f t="shared" si="56"/>
        <v>51.876944970787932</v>
      </c>
      <c r="AK101" s="136">
        <f t="shared" si="57"/>
        <v>74.38953520898967</v>
      </c>
      <c r="AL101" s="136">
        <f t="shared" si="58"/>
        <v>-39.06582410647124</v>
      </c>
      <c r="AM101" s="136">
        <f t="shared" si="59"/>
        <v>84.02345840137302</v>
      </c>
      <c r="AN101" s="136">
        <f t="shared" si="60"/>
        <v>2.7120451980024995E-3</v>
      </c>
      <c r="AO101" s="136">
        <f t="shared" si="61"/>
        <v>74.591282990734854</v>
      </c>
      <c r="AP101" s="136">
        <f t="shared" si="62"/>
        <v>-39.06582410647124</v>
      </c>
      <c r="AQ101" s="136">
        <f t="shared" si="63"/>
        <v>84.202126524937839</v>
      </c>
      <c r="AR101" s="136">
        <f t="shared" si="64"/>
        <v>332.35752088608706</v>
      </c>
      <c r="AS101" s="136">
        <f t="shared" si="65"/>
        <v>47.753403201096113</v>
      </c>
      <c r="AT101" s="136">
        <f t="shared" si="66"/>
        <v>328.84470191017573</v>
      </c>
      <c r="AU101" s="136">
        <f t="shared" si="67"/>
        <v>7.0256379518226595</v>
      </c>
      <c r="AV101" s="136">
        <f t="shared" si="68"/>
        <v>16.707178626053953</v>
      </c>
      <c r="AW101" s="136">
        <f t="shared" si="69"/>
        <v>72.897446647683452</v>
      </c>
      <c r="AX101" s="137">
        <f t="shared" si="70"/>
        <v>3.7807823926839323</v>
      </c>
      <c r="AY101" s="137">
        <f t="shared" si="71"/>
        <v>1.2418902769591964</v>
      </c>
      <c r="AZ101" s="137">
        <f t="shared" si="72"/>
        <v>1.0799431931200083</v>
      </c>
      <c r="BA101" s="136">
        <f t="shared" si="73"/>
        <v>3.1489031440493251</v>
      </c>
      <c r="BB101" s="137">
        <f t="shared" si="74"/>
        <v>1.8895673069073013</v>
      </c>
      <c r="BC101" s="137">
        <f t="shared" si="75"/>
        <v>0.29007792174804137</v>
      </c>
      <c r="BD101" s="137">
        <f t="shared" si="76"/>
        <v>1.989308065734718</v>
      </c>
      <c r="BE101" s="149">
        <f t="shared" si="77"/>
        <v>-2.0142652517813549E-2</v>
      </c>
      <c r="BF101" s="159">
        <f t="shared" si="78"/>
        <v>27.898601416203949</v>
      </c>
      <c r="BG101" s="160">
        <f t="shared" si="79"/>
        <v>72.837500501888769</v>
      </c>
    </row>
    <row r="102" spans="1:59" x14ac:dyDescent="0.25">
      <c r="A102" s="9">
        <v>101</v>
      </c>
      <c r="B102" s="5">
        <v>21</v>
      </c>
      <c r="C102" s="5" t="s">
        <v>6</v>
      </c>
      <c r="D102" s="5">
        <v>74</v>
      </c>
      <c r="E102" s="5" t="s">
        <v>12</v>
      </c>
      <c r="F102" s="6" t="s">
        <v>64</v>
      </c>
      <c r="G102" s="12" t="s">
        <v>63</v>
      </c>
      <c r="H102" s="5">
        <v>4</v>
      </c>
      <c r="I102" s="85">
        <v>0</v>
      </c>
      <c r="J102" s="93">
        <v>4</v>
      </c>
      <c r="K102" s="47">
        <v>118</v>
      </c>
      <c r="L102" s="44">
        <v>49</v>
      </c>
      <c r="M102" s="44">
        <v>100</v>
      </c>
      <c r="N102" s="44">
        <f>COLOR!R105</f>
        <v>31.766847725942391</v>
      </c>
      <c r="O102" s="44">
        <f>COLOR!S105</f>
        <v>36.92510923863901</v>
      </c>
      <c r="P102" s="51">
        <f>COLOR!T105</f>
        <v>-15.738198447037288</v>
      </c>
      <c r="Q102" s="47">
        <v>61</v>
      </c>
      <c r="R102" s="44">
        <v>55</v>
      </c>
      <c r="S102" s="44">
        <v>54</v>
      </c>
      <c r="T102" s="44">
        <f>COLOR!R331</f>
        <v>23.683480191342547</v>
      </c>
      <c r="U102" s="44">
        <f>COLOR!S331</f>
        <v>2.4147652033629785</v>
      </c>
      <c r="V102" s="51">
        <f>COLOR!T331</f>
        <v>1.5771416471334843</v>
      </c>
      <c r="W102" s="63">
        <f>COLOR!BE331</f>
        <v>39.447758855343515</v>
      </c>
      <c r="X102" s="119">
        <v>1.3</v>
      </c>
      <c r="Y102" s="133">
        <v>1</v>
      </c>
      <c r="Z102" s="134">
        <v>1</v>
      </c>
      <c r="AA102" s="140">
        <v>1</v>
      </c>
      <c r="AB102" s="148">
        <f t="shared" si="48"/>
        <v>23.683480191342547</v>
      </c>
      <c r="AC102" s="135">
        <f t="shared" si="49"/>
        <v>2.4147652033629785</v>
      </c>
      <c r="AD102" s="135">
        <f t="shared" si="50"/>
        <v>1.5771416471334843</v>
      </c>
      <c r="AE102" s="136">
        <f t="shared" si="51"/>
        <v>2.8841752308928057</v>
      </c>
      <c r="AF102" s="136">
        <f t="shared" si="52"/>
        <v>3.0078648493364457</v>
      </c>
      <c r="AG102" s="136">
        <f t="shared" si="53"/>
        <v>1.5771416471334843</v>
      </c>
      <c r="AH102" s="136">
        <f t="shared" si="54"/>
        <v>3.3962665865618789</v>
      </c>
      <c r="AI102" s="136">
        <f t="shared" si="55"/>
        <v>27.669787306931809</v>
      </c>
      <c r="AJ102" s="136">
        <f t="shared" si="56"/>
        <v>31.766847725942391</v>
      </c>
      <c r="AK102" s="136">
        <f t="shared" si="57"/>
        <v>36.92510923863901</v>
      </c>
      <c r="AL102" s="136">
        <f t="shared" si="58"/>
        <v>-15.738198447037288</v>
      </c>
      <c r="AM102" s="136">
        <f t="shared" si="59"/>
        <v>40.139190109464728</v>
      </c>
      <c r="AN102" s="136">
        <f t="shared" si="60"/>
        <v>0.24561379514143783</v>
      </c>
      <c r="AO102" s="136">
        <f t="shared" si="61"/>
        <v>45.994425454753305</v>
      </c>
      <c r="AP102" s="136">
        <f t="shared" si="62"/>
        <v>-15.738198447037288</v>
      </c>
      <c r="AQ102" s="136">
        <f t="shared" si="63"/>
        <v>48.612529899925853</v>
      </c>
      <c r="AR102" s="136">
        <f t="shared" si="64"/>
        <v>341.11027336095543</v>
      </c>
      <c r="AS102" s="136">
        <f t="shared" si="65"/>
        <v>26.004398243243866</v>
      </c>
      <c r="AT102" s="136">
        <f t="shared" si="66"/>
        <v>4.3900303339436277</v>
      </c>
      <c r="AU102" s="136">
        <f t="shared" si="67"/>
        <v>46.559513945976391</v>
      </c>
      <c r="AV102" s="136">
        <f t="shared" si="68"/>
        <v>8.0833675345998444</v>
      </c>
      <c r="AW102" s="136">
        <f t="shared" si="69"/>
        <v>45.216263313363974</v>
      </c>
      <c r="AX102" s="137">
        <f t="shared" si="70"/>
        <v>10.156521414170756</v>
      </c>
      <c r="AY102" s="137">
        <f t="shared" si="71"/>
        <v>1.2458127007186037</v>
      </c>
      <c r="AZ102" s="137">
        <f t="shared" si="72"/>
        <v>1.3275854604190567</v>
      </c>
      <c r="BA102" s="136">
        <f t="shared" si="73"/>
        <v>2.1701979209459736</v>
      </c>
      <c r="BB102" s="137">
        <f t="shared" si="74"/>
        <v>1.4859491440896662</v>
      </c>
      <c r="BC102" s="137">
        <f t="shared" si="75"/>
        <v>3.9072857021205313E-50</v>
      </c>
      <c r="BD102" s="137">
        <f t="shared" si="76"/>
        <v>1.5079772283318864</v>
      </c>
      <c r="BE102" s="149">
        <f t="shared" si="77"/>
        <v>-2.0567301513156611E-51</v>
      </c>
      <c r="BF102" s="159">
        <f t="shared" si="78"/>
        <v>22.757236213652018</v>
      </c>
      <c r="BG102" s="160">
        <f t="shared" si="79"/>
        <v>38.61068308136894</v>
      </c>
    </row>
    <row r="103" spans="1:59" ht="15" thickBot="1" x14ac:dyDescent="0.3">
      <c r="A103" s="10">
        <v>102</v>
      </c>
      <c r="B103" s="11">
        <v>21</v>
      </c>
      <c r="C103" s="11" t="s">
        <v>6</v>
      </c>
      <c r="D103" s="11">
        <v>74</v>
      </c>
      <c r="E103" s="11" t="s">
        <v>12</v>
      </c>
      <c r="F103" s="113" t="s">
        <v>64</v>
      </c>
      <c r="G103" s="95" t="s">
        <v>63</v>
      </c>
      <c r="H103" s="11">
        <v>4</v>
      </c>
      <c r="I103" s="96">
        <v>0</v>
      </c>
      <c r="J103" s="97">
        <v>4</v>
      </c>
      <c r="K103" s="56">
        <v>179</v>
      </c>
      <c r="L103" s="57">
        <v>59</v>
      </c>
      <c r="M103" s="57">
        <v>138</v>
      </c>
      <c r="N103" s="57">
        <f>COLOR!R106</f>
        <v>45.028443026250955</v>
      </c>
      <c r="O103" s="57">
        <f>COLOR!S106</f>
        <v>56.269160526375316</v>
      </c>
      <c r="P103" s="58">
        <f>COLOR!T106</f>
        <v>-18.166693406316003</v>
      </c>
      <c r="Q103" s="56">
        <v>48</v>
      </c>
      <c r="R103" s="57">
        <v>63</v>
      </c>
      <c r="S103" s="57">
        <v>61</v>
      </c>
      <c r="T103" s="57">
        <f>COLOR!R332</f>
        <v>25.362931739297828</v>
      </c>
      <c r="U103" s="57">
        <f>COLOR!S332</f>
        <v>-6.5611387203890761</v>
      </c>
      <c r="V103" s="58">
        <f>COLOR!T332</f>
        <v>-0.77505268093145396</v>
      </c>
      <c r="W103" s="78">
        <f>COLOR!BE332</f>
        <v>68.094405091285566</v>
      </c>
      <c r="X103" s="122">
        <v>2.1</v>
      </c>
      <c r="Y103" s="133">
        <v>1</v>
      </c>
      <c r="Z103" s="134">
        <v>1</v>
      </c>
      <c r="AA103" s="140">
        <v>1</v>
      </c>
      <c r="AB103" s="148">
        <f t="shared" si="48"/>
        <v>25.362931739297828</v>
      </c>
      <c r="AC103" s="135">
        <f t="shared" si="49"/>
        <v>-6.5611387203890761</v>
      </c>
      <c r="AD103" s="135">
        <f t="shared" si="50"/>
        <v>-0.77505268093145396</v>
      </c>
      <c r="AE103" s="136">
        <f t="shared" si="51"/>
        <v>6.6067577499411794</v>
      </c>
      <c r="AF103" s="136">
        <f t="shared" si="52"/>
        <v>-6.7789512993697851</v>
      </c>
      <c r="AG103" s="136">
        <f t="shared" si="53"/>
        <v>-0.77505268093145396</v>
      </c>
      <c r="AH103" s="136">
        <f t="shared" si="54"/>
        <v>6.8231141993554765</v>
      </c>
      <c r="AI103" s="136">
        <f t="shared" si="55"/>
        <v>186.52243304628905</v>
      </c>
      <c r="AJ103" s="136">
        <f t="shared" si="56"/>
        <v>45.028443026250955</v>
      </c>
      <c r="AK103" s="136">
        <f t="shared" si="57"/>
        <v>56.269160526375316</v>
      </c>
      <c r="AL103" s="136">
        <f t="shared" si="58"/>
        <v>-18.166693406316003</v>
      </c>
      <c r="AM103" s="136">
        <f t="shared" si="59"/>
        <v>59.129072169805603</v>
      </c>
      <c r="AN103" s="136">
        <f t="shared" si="60"/>
        <v>3.3197374459382312E-2</v>
      </c>
      <c r="AO103" s="136">
        <f t="shared" si="61"/>
        <v>58.137148918884492</v>
      </c>
      <c r="AP103" s="136">
        <f t="shared" si="62"/>
        <v>-18.166693406316003</v>
      </c>
      <c r="AQ103" s="136">
        <f t="shared" si="63"/>
        <v>60.909414984348992</v>
      </c>
      <c r="AR103" s="136">
        <f t="shared" si="64"/>
        <v>342.64702192837211</v>
      </c>
      <c r="AS103" s="136">
        <f t="shared" si="65"/>
        <v>33.866264591852236</v>
      </c>
      <c r="AT103" s="136">
        <f t="shared" si="66"/>
        <v>264.58472748733061</v>
      </c>
      <c r="AU103" s="136">
        <f t="shared" si="67"/>
        <v>156.12458888208306</v>
      </c>
      <c r="AV103" s="136">
        <f t="shared" si="68"/>
        <v>19.665511286953127</v>
      </c>
      <c r="AW103" s="136">
        <f t="shared" si="69"/>
        <v>54.086300784993512</v>
      </c>
      <c r="AX103" s="137">
        <f t="shared" si="70"/>
        <v>39.890366030690885</v>
      </c>
      <c r="AY103" s="137">
        <f t="shared" si="71"/>
        <v>0.90109939505525005</v>
      </c>
      <c r="AZ103" s="137">
        <f t="shared" si="72"/>
        <v>1.212577118368209</v>
      </c>
      <c r="BA103" s="136">
        <f t="shared" si="73"/>
        <v>2.5239819066333506</v>
      </c>
      <c r="BB103" s="137">
        <f t="shared" si="74"/>
        <v>1.4577530580474862</v>
      </c>
      <c r="BC103" s="137">
        <f t="shared" si="75"/>
        <v>25.219884207788652</v>
      </c>
      <c r="BD103" s="137">
        <f t="shared" si="76"/>
        <v>1.8902812540215288</v>
      </c>
      <c r="BE103" s="149">
        <f t="shared" si="77"/>
        <v>-1.4573227040467309</v>
      </c>
      <c r="BF103" s="159">
        <f t="shared" si="78"/>
        <v>24.8288009273485</v>
      </c>
      <c r="BG103" s="160">
        <f t="shared" si="79"/>
        <v>65.192911198678772</v>
      </c>
    </row>
    <row r="104" spans="1:59" x14ac:dyDescent="0.25">
      <c r="A104" s="60">
        <v>103</v>
      </c>
      <c r="B104" s="6">
        <v>22</v>
      </c>
      <c r="C104" s="6" t="s">
        <v>3</v>
      </c>
      <c r="D104" s="6">
        <v>31</v>
      </c>
      <c r="E104" s="6" t="s">
        <v>6</v>
      </c>
      <c r="F104" s="6" t="s">
        <v>64</v>
      </c>
      <c r="G104" s="12" t="s">
        <v>63</v>
      </c>
      <c r="H104" s="6">
        <v>4</v>
      </c>
      <c r="I104" s="84">
        <v>0</v>
      </c>
      <c r="J104" s="73">
        <v>3</v>
      </c>
      <c r="K104" s="45">
        <v>141</v>
      </c>
      <c r="L104" s="46">
        <v>45</v>
      </c>
      <c r="M104" s="46">
        <v>134</v>
      </c>
      <c r="N104" s="46">
        <f>COLOR!R107</f>
        <v>36.507817368111468</v>
      </c>
      <c r="O104" s="46">
        <f>COLOR!S107</f>
        <v>51.13783159905794</v>
      </c>
      <c r="P104" s="50">
        <f>COLOR!T107</f>
        <v>-29.4470198200083</v>
      </c>
      <c r="Q104" s="45">
        <v>52</v>
      </c>
      <c r="R104" s="46">
        <v>49</v>
      </c>
      <c r="S104" s="46">
        <v>56</v>
      </c>
      <c r="T104" s="46">
        <f>COLOR!R333</f>
        <v>20.919021737372546</v>
      </c>
      <c r="U104" s="46">
        <f>COLOR!S333</f>
        <v>2.9795147955049006</v>
      </c>
      <c r="V104" s="50">
        <f>COLOR!T333</f>
        <v>-3.9458901254863954</v>
      </c>
      <c r="W104" s="75">
        <f>COLOR!BE333</f>
        <v>56.679287594897936</v>
      </c>
      <c r="X104" s="121">
        <v>1.7</v>
      </c>
      <c r="Y104" s="133">
        <v>1</v>
      </c>
      <c r="Z104" s="134">
        <v>1</v>
      </c>
      <c r="AA104" s="140">
        <v>1</v>
      </c>
      <c r="AB104" s="148">
        <f t="shared" si="48"/>
        <v>20.919021737372546</v>
      </c>
      <c r="AC104" s="135">
        <f t="shared" si="49"/>
        <v>2.9795147955049006</v>
      </c>
      <c r="AD104" s="135">
        <f t="shared" si="50"/>
        <v>-3.9458901254863954</v>
      </c>
      <c r="AE104" s="136">
        <f t="shared" si="51"/>
        <v>4.9444471176304079</v>
      </c>
      <c r="AF104" s="136">
        <f t="shared" si="52"/>
        <v>3.0969779976230152</v>
      </c>
      <c r="AG104" s="136">
        <f t="shared" si="53"/>
        <v>-3.9458901254863954</v>
      </c>
      <c r="AH104" s="136">
        <f t="shared" si="54"/>
        <v>5.0161062189882006</v>
      </c>
      <c r="AI104" s="136">
        <f t="shared" si="55"/>
        <v>308.12701025162687</v>
      </c>
      <c r="AJ104" s="136">
        <f t="shared" si="56"/>
        <v>36.507817368111468</v>
      </c>
      <c r="AK104" s="136">
        <f t="shared" si="57"/>
        <v>51.13783159905794</v>
      </c>
      <c r="AL104" s="136">
        <f t="shared" si="58"/>
        <v>-29.4470198200083</v>
      </c>
      <c r="AM104" s="136">
        <f t="shared" si="59"/>
        <v>59.010209260208278</v>
      </c>
      <c r="AN104" s="136">
        <f t="shared" si="60"/>
        <v>3.9423600881367427E-2</v>
      </c>
      <c r="AO104" s="136">
        <f t="shared" si="61"/>
        <v>53.153869061957785</v>
      </c>
      <c r="AP104" s="136">
        <f t="shared" si="62"/>
        <v>-29.4470198200083</v>
      </c>
      <c r="AQ104" s="136">
        <f t="shared" si="63"/>
        <v>60.765621633747109</v>
      </c>
      <c r="AR104" s="136">
        <f t="shared" si="64"/>
        <v>331.01373163353242</v>
      </c>
      <c r="AS104" s="136">
        <f t="shared" si="65"/>
        <v>32.890863926367658</v>
      </c>
      <c r="AT104" s="136">
        <f t="shared" si="66"/>
        <v>319.57037094257964</v>
      </c>
      <c r="AU104" s="136">
        <f t="shared" si="67"/>
        <v>22.886721381905545</v>
      </c>
      <c r="AV104" s="136">
        <f t="shared" si="68"/>
        <v>15.588795630738922</v>
      </c>
      <c r="AW104" s="136">
        <f t="shared" si="69"/>
        <v>55.74951541475891</v>
      </c>
      <c r="AX104" s="137">
        <f t="shared" si="70"/>
        <v>6.9275890281586472</v>
      </c>
      <c r="AY104" s="137">
        <f t="shared" si="71"/>
        <v>0.98659851903336604</v>
      </c>
      <c r="AZ104" s="137">
        <f t="shared" si="72"/>
        <v>1.312477025214952</v>
      </c>
      <c r="BA104" s="136">
        <f t="shared" si="73"/>
        <v>2.4800888766865445</v>
      </c>
      <c r="BB104" s="137">
        <f t="shared" si="74"/>
        <v>1.4867511645922344</v>
      </c>
      <c r="BC104" s="137">
        <f t="shared" si="75"/>
        <v>1.2495314438565313</v>
      </c>
      <c r="BD104" s="137">
        <f t="shared" si="76"/>
        <v>1.8677949498413491</v>
      </c>
      <c r="BE104" s="149">
        <f t="shared" si="77"/>
        <v>-8.1441551416935848E-2</v>
      </c>
      <c r="BF104" s="159">
        <f t="shared" si="78"/>
        <v>25.681735449338099</v>
      </c>
      <c r="BG104" s="160">
        <f t="shared" si="79"/>
        <v>54.4934041242443</v>
      </c>
    </row>
    <row r="105" spans="1:59" x14ac:dyDescent="0.25">
      <c r="A105" s="9">
        <v>104</v>
      </c>
      <c r="B105" s="5">
        <v>22</v>
      </c>
      <c r="C105" s="5" t="s">
        <v>3</v>
      </c>
      <c r="D105" s="5">
        <v>31</v>
      </c>
      <c r="E105" s="5" t="s">
        <v>6</v>
      </c>
      <c r="F105" s="6" t="s">
        <v>64</v>
      </c>
      <c r="G105" s="12" t="s">
        <v>63</v>
      </c>
      <c r="H105" s="5">
        <v>4</v>
      </c>
      <c r="I105" s="85">
        <v>0</v>
      </c>
      <c r="J105" s="61">
        <v>3</v>
      </c>
      <c r="K105" s="47">
        <v>110</v>
      </c>
      <c r="L105" s="44">
        <v>50</v>
      </c>
      <c r="M105" s="44">
        <v>93</v>
      </c>
      <c r="N105" s="44">
        <f>COLOR!R108</f>
        <v>30.401440269906679</v>
      </c>
      <c r="O105" s="44">
        <f>COLOR!S108</f>
        <v>32.543536600401019</v>
      </c>
      <c r="P105" s="51">
        <f>COLOR!T108</f>
        <v>-13.436726081626505</v>
      </c>
      <c r="Q105" s="47">
        <v>31</v>
      </c>
      <c r="R105" s="44">
        <v>30</v>
      </c>
      <c r="S105" s="44">
        <v>15</v>
      </c>
      <c r="T105" s="44">
        <f>COLOR!R334</f>
        <v>11.005107330918062</v>
      </c>
      <c r="U105" s="44">
        <f>COLOR!S334</f>
        <v>-2.5458262990834255</v>
      </c>
      <c r="V105" s="51">
        <f>COLOR!T334</f>
        <v>9.8132234473876814</v>
      </c>
      <c r="W105" s="63">
        <f>COLOR!BE334</f>
        <v>46.346966171190935</v>
      </c>
      <c r="X105" s="119">
        <v>1.8</v>
      </c>
      <c r="Y105" s="133">
        <v>1</v>
      </c>
      <c r="Z105" s="134">
        <v>1</v>
      </c>
      <c r="AA105" s="140">
        <v>1</v>
      </c>
      <c r="AB105" s="148">
        <f t="shared" si="48"/>
        <v>11.005107330918062</v>
      </c>
      <c r="AC105" s="135">
        <f t="shared" si="49"/>
        <v>-2.5458262990834255</v>
      </c>
      <c r="AD105" s="135">
        <f t="shared" si="50"/>
        <v>9.8132234473876814</v>
      </c>
      <c r="AE105" s="136">
        <f t="shared" si="51"/>
        <v>10.138076048909092</v>
      </c>
      <c r="AF105" s="136">
        <f t="shared" si="52"/>
        <v>-3.0815433551822391</v>
      </c>
      <c r="AG105" s="136">
        <f t="shared" si="53"/>
        <v>9.8132234473876814</v>
      </c>
      <c r="AH105" s="136">
        <f t="shared" si="54"/>
        <v>10.285682470221758</v>
      </c>
      <c r="AI105" s="136">
        <f t="shared" si="55"/>
        <v>107.43330471315106</v>
      </c>
      <c r="AJ105" s="136">
        <f t="shared" si="56"/>
        <v>30.401440269906679</v>
      </c>
      <c r="AK105" s="136">
        <f t="shared" si="57"/>
        <v>32.543536600401019</v>
      </c>
      <c r="AL105" s="136">
        <f t="shared" si="58"/>
        <v>-13.436726081626505</v>
      </c>
      <c r="AM105" s="136">
        <f t="shared" si="59"/>
        <v>35.208342509330123</v>
      </c>
      <c r="AN105" s="136">
        <f t="shared" si="60"/>
        <v>0.21042953963186245</v>
      </c>
      <c r="AO105" s="136">
        <f t="shared" si="61"/>
        <v>39.391658025216074</v>
      </c>
      <c r="AP105" s="136">
        <f t="shared" si="62"/>
        <v>-13.436726081626505</v>
      </c>
      <c r="AQ105" s="136">
        <f t="shared" si="63"/>
        <v>41.620287478202641</v>
      </c>
      <c r="AR105" s="136">
        <f t="shared" si="64"/>
        <v>341.16518948155863</v>
      </c>
      <c r="AS105" s="136">
        <f t="shared" si="65"/>
        <v>25.9529849742122</v>
      </c>
      <c r="AT105" s="136">
        <f t="shared" si="66"/>
        <v>44.299247097354851</v>
      </c>
      <c r="AU105" s="136">
        <f t="shared" si="67"/>
        <v>126.26811523159245</v>
      </c>
      <c r="AV105" s="136">
        <f t="shared" si="68"/>
        <v>19.396332938988618</v>
      </c>
      <c r="AW105" s="136">
        <f t="shared" si="69"/>
        <v>31.334605007980883</v>
      </c>
      <c r="AX105" s="137">
        <f t="shared" si="70"/>
        <v>36.91443508433246</v>
      </c>
      <c r="AY105" s="137">
        <f t="shared" si="71"/>
        <v>0.68197982770782539</v>
      </c>
      <c r="AZ105" s="137">
        <f t="shared" si="72"/>
        <v>1.4344186439933613</v>
      </c>
      <c r="BA105" s="136">
        <f t="shared" si="73"/>
        <v>2.1678843238395489</v>
      </c>
      <c r="BB105" s="137">
        <f t="shared" si="74"/>
        <v>1.2654911833182552</v>
      </c>
      <c r="BC105" s="137">
        <f t="shared" si="75"/>
        <v>3.1196502796780133E-36</v>
      </c>
      <c r="BD105" s="137">
        <f t="shared" si="76"/>
        <v>1.5034590918118713</v>
      </c>
      <c r="BE105" s="149">
        <f t="shared" si="77"/>
        <v>-1.6372118910379533E-37</v>
      </c>
      <c r="BF105" s="159">
        <f t="shared" si="78"/>
        <v>35.251333948073921</v>
      </c>
      <c r="BG105" s="160">
        <f t="shared" si="79"/>
        <v>42.093034361915777</v>
      </c>
    </row>
    <row r="106" spans="1:59" ht="15" thickBot="1" x14ac:dyDescent="0.3">
      <c r="A106" s="16">
        <v>105</v>
      </c>
      <c r="B106" s="18">
        <v>22</v>
      </c>
      <c r="C106" s="18" t="s">
        <v>3</v>
      </c>
      <c r="D106" s="18">
        <v>31</v>
      </c>
      <c r="E106" s="18" t="s">
        <v>6</v>
      </c>
      <c r="F106" s="110" t="s">
        <v>64</v>
      </c>
      <c r="G106" s="90" t="s">
        <v>63</v>
      </c>
      <c r="H106" s="18">
        <v>4</v>
      </c>
      <c r="I106" s="86">
        <v>0</v>
      </c>
      <c r="J106" s="77">
        <v>3</v>
      </c>
      <c r="K106" s="48">
        <v>121</v>
      </c>
      <c r="L106" s="49">
        <v>52</v>
      </c>
      <c r="M106" s="49">
        <v>111</v>
      </c>
      <c r="N106" s="49">
        <f>COLOR!R109</f>
        <v>33.314446568330091</v>
      </c>
      <c r="O106" s="49">
        <f>COLOR!S109</f>
        <v>38.263315057526086</v>
      </c>
      <c r="P106" s="52">
        <f>COLOR!T109</f>
        <v>-20.309513826190983</v>
      </c>
      <c r="Q106" s="48">
        <v>48</v>
      </c>
      <c r="R106" s="49">
        <v>59</v>
      </c>
      <c r="S106" s="49">
        <v>56</v>
      </c>
      <c r="T106" s="49">
        <f>COLOR!R335</f>
        <v>23.851442772311714</v>
      </c>
      <c r="U106" s="49">
        <f>COLOR!S335</f>
        <v>-5.2957070930185202</v>
      </c>
      <c r="V106" s="52">
        <f>COLOR!T335</f>
        <v>0.33547511954453713</v>
      </c>
      <c r="W106" s="64">
        <f>COLOR!BE335</f>
        <v>49.123847774015381</v>
      </c>
      <c r="X106" s="120">
        <v>1.4</v>
      </c>
      <c r="Y106" s="133">
        <v>1</v>
      </c>
      <c r="Z106" s="134">
        <v>1</v>
      </c>
      <c r="AA106" s="140">
        <v>1</v>
      </c>
      <c r="AB106" s="148">
        <f t="shared" si="48"/>
        <v>23.851442772311714</v>
      </c>
      <c r="AC106" s="135">
        <f t="shared" si="49"/>
        <v>-5.2957070930185202</v>
      </c>
      <c r="AD106" s="135">
        <f t="shared" si="50"/>
        <v>0.33547511954453713</v>
      </c>
      <c r="AE106" s="136">
        <f t="shared" si="51"/>
        <v>5.306322377210047</v>
      </c>
      <c r="AF106" s="136">
        <f t="shared" si="52"/>
        <v>-6.1646134008503353</v>
      </c>
      <c r="AG106" s="136">
        <f t="shared" si="53"/>
        <v>0.33547511954453713</v>
      </c>
      <c r="AH106" s="136">
        <f t="shared" si="54"/>
        <v>6.1737348451141756</v>
      </c>
      <c r="AI106" s="136">
        <f t="shared" si="55"/>
        <v>176.8850653942886</v>
      </c>
      <c r="AJ106" s="136">
        <f t="shared" si="56"/>
        <v>33.314446568330091</v>
      </c>
      <c r="AK106" s="136">
        <f t="shared" si="57"/>
        <v>38.263315057526086</v>
      </c>
      <c r="AL106" s="136">
        <f t="shared" si="58"/>
        <v>-20.309513826190983</v>
      </c>
      <c r="AM106" s="136">
        <f t="shared" si="59"/>
        <v>43.319252429465415</v>
      </c>
      <c r="AN106" s="136">
        <f t="shared" si="60"/>
        <v>0.16407748626756918</v>
      </c>
      <c r="AO106" s="136">
        <f t="shared" si="61"/>
        <v>44.541463608428991</v>
      </c>
      <c r="AP106" s="136">
        <f t="shared" si="62"/>
        <v>-20.309513826190983</v>
      </c>
      <c r="AQ106" s="136">
        <f t="shared" si="63"/>
        <v>48.953225963538365</v>
      </c>
      <c r="AR106" s="136">
        <f t="shared" si="64"/>
        <v>335.48849825184715</v>
      </c>
      <c r="AS106" s="136">
        <f t="shared" si="65"/>
        <v>27.56348040432627</v>
      </c>
      <c r="AT106" s="136">
        <f t="shared" si="66"/>
        <v>256.18678182306786</v>
      </c>
      <c r="AU106" s="136">
        <f t="shared" si="67"/>
        <v>158.60343285755854</v>
      </c>
      <c r="AV106" s="136">
        <f t="shared" si="68"/>
        <v>9.463003796018377</v>
      </c>
      <c r="AW106" s="136">
        <f t="shared" si="69"/>
        <v>42.77949111842419</v>
      </c>
      <c r="AX106" s="137">
        <f t="shared" si="70"/>
        <v>34.16484968339789</v>
      </c>
      <c r="AY106" s="137">
        <f t="shared" si="71"/>
        <v>1.1852783364085806</v>
      </c>
      <c r="AZ106" s="137">
        <f t="shared" si="72"/>
        <v>1.3144730851618052</v>
      </c>
      <c r="BA106" s="136">
        <f t="shared" si="73"/>
        <v>2.2403566181946823</v>
      </c>
      <c r="BB106" s="137">
        <f t="shared" si="74"/>
        <v>1.4900559429890552</v>
      </c>
      <c r="BC106" s="137">
        <f t="shared" si="75"/>
        <v>17.028661527145701</v>
      </c>
      <c r="BD106" s="137">
        <f t="shared" si="76"/>
        <v>1.6303095912949415</v>
      </c>
      <c r="BE106" s="149">
        <f t="shared" si="77"/>
        <v>-0.91300932873281826</v>
      </c>
      <c r="BF106" s="159">
        <f t="shared" si="78"/>
        <v>23.29011638448042</v>
      </c>
      <c r="BG106" s="160">
        <f t="shared" si="79"/>
        <v>48.203775570811644</v>
      </c>
    </row>
    <row r="107" spans="1:59" x14ac:dyDescent="0.25">
      <c r="A107" s="7">
        <v>106</v>
      </c>
      <c r="B107" s="8">
        <v>23</v>
      </c>
      <c r="C107" s="8" t="s">
        <v>6</v>
      </c>
      <c r="D107" s="8">
        <v>70</v>
      </c>
      <c r="E107" s="8" t="s">
        <v>10</v>
      </c>
      <c r="F107" s="8" t="s">
        <v>11</v>
      </c>
      <c r="G107" s="14" t="s">
        <v>72</v>
      </c>
      <c r="H107" s="8">
        <v>3</v>
      </c>
      <c r="I107" s="91">
        <v>0</v>
      </c>
      <c r="J107" s="92">
        <v>5</v>
      </c>
      <c r="K107" s="53">
        <v>255</v>
      </c>
      <c r="L107" s="54">
        <v>122</v>
      </c>
      <c r="M107" s="54">
        <v>255</v>
      </c>
      <c r="N107" s="54">
        <f>COLOR!R110</f>
        <v>71.155793229453963</v>
      </c>
      <c r="O107" s="54">
        <f>COLOR!S110</f>
        <v>67.661908432834096</v>
      </c>
      <c r="P107" s="55">
        <f>COLOR!T110</f>
        <v>-43.674335939477736</v>
      </c>
      <c r="Q107" s="53">
        <v>139</v>
      </c>
      <c r="R107" s="54">
        <v>126</v>
      </c>
      <c r="S107" s="54">
        <v>111</v>
      </c>
      <c r="T107" s="54">
        <f>COLOR!R336</f>
        <v>53.578772347430601</v>
      </c>
      <c r="U107" s="54">
        <f>COLOR!S336</f>
        <v>2.3515561054409106</v>
      </c>
      <c r="V107" s="55">
        <f>COLOR!T336</f>
        <v>9.9652994345687418</v>
      </c>
      <c r="W107" s="65">
        <f>COLOR!BE336</f>
        <v>86.322675278723707</v>
      </c>
      <c r="X107" s="118">
        <v>1.8</v>
      </c>
      <c r="Y107" s="133">
        <v>1</v>
      </c>
      <c r="Z107" s="134">
        <v>1</v>
      </c>
      <c r="AA107" s="140">
        <v>1</v>
      </c>
      <c r="AB107" s="148">
        <f t="shared" si="48"/>
        <v>53.578772347430601</v>
      </c>
      <c r="AC107" s="135">
        <f t="shared" si="49"/>
        <v>2.3515561054409106</v>
      </c>
      <c r="AD107" s="135">
        <f t="shared" si="50"/>
        <v>9.9652994345687418</v>
      </c>
      <c r="AE107" s="136">
        <f t="shared" si="51"/>
        <v>10.238994527669819</v>
      </c>
      <c r="AF107" s="136">
        <f t="shared" si="52"/>
        <v>2.3604982586604022</v>
      </c>
      <c r="AG107" s="136">
        <f t="shared" si="53"/>
        <v>9.9652994345687418</v>
      </c>
      <c r="AH107" s="136">
        <f t="shared" si="54"/>
        <v>10.241051940584759</v>
      </c>
      <c r="AI107" s="136">
        <f t="shared" si="55"/>
        <v>76.673858583262998</v>
      </c>
      <c r="AJ107" s="136">
        <f t="shared" si="56"/>
        <v>71.155793229453963</v>
      </c>
      <c r="AK107" s="136">
        <f t="shared" si="57"/>
        <v>67.661908432834096</v>
      </c>
      <c r="AL107" s="136">
        <f t="shared" si="58"/>
        <v>-43.674335939477736</v>
      </c>
      <c r="AM107" s="136">
        <f t="shared" si="59"/>
        <v>80.533107927904922</v>
      </c>
      <c r="AN107" s="136">
        <f t="shared" si="60"/>
        <v>3.8026535700346753E-3</v>
      </c>
      <c r="AO107" s="136">
        <f t="shared" si="61"/>
        <v>67.919203230491561</v>
      </c>
      <c r="AP107" s="136">
        <f t="shared" si="62"/>
        <v>-43.674335939477736</v>
      </c>
      <c r="AQ107" s="136">
        <f t="shared" si="63"/>
        <v>80.749401157031329</v>
      </c>
      <c r="AR107" s="136">
        <f t="shared" si="64"/>
        <v>327.25761679277787</v>
      </c>
      <c r="AS107" s="136">
        <f t="shared" si="65"/>
        <v>45.495226548808041</v>
      </c>
      <c r="AT107" s="136">
        <f t="shared" si="66"/>
        <v>21.965737688020425</v>
      </c>
      <c r="AU107" s="136">
        <f t="shared" si="67"/>
        <v>109.41624179048512</v>
      </c>
      <c r="AV107" s="136">
        <f t="shared" si="68"/>
        <v>17.577020882023362</v>
      </c>
      <c r="AW107" s="136">
        <f t="shared" si="69"/>
        <v>70.508349216446575</v>
      </c>
      <c r="AX107" s="137">
        <f t="shared" si="70"/>
        <v>46.94387043497666</v>
      </c>
      <c r="AY107" s="137">
        <f t="shared" si="71"/>
        <v>0.92247746293438193</v>
      </c>
      <c r="AZ107" s="137">
        <f t="shared" si="72"/>
        <v>1.1744536080692278</v>
      </c>
      <c r="BA107" s="136">
        <f t="shared" si="73"/>
        <v>3.0472851946963617</v>
      </c>
      <c r="BB107" s="137">
        <f t="shared" si="74"/>
        <v>1.6295248174355406</v>
      </c>
      <c r="BC107" s="137">
        <f t="shared" si="75"/>
        <v>9.7065491459642285E-44</v>
      </c>
      <c r="BD107" s="137">
        <f t="shared" si="76"/>
        <v>1.9850402219645065</v>
      </c>
      <c r="BE107" s="149">
        <f t="shared" si="77"/>
        <v>-6.7257625727265979E-45</v>
      </c>
      <c r="BF107" s="159">
        <f t="shared" si="78"/>
        <v>39.865714889538438</v>
      </c>
      <c r="BG107" s="160">
        <f t="shared" si="79"/>
        <v>84.514215397108742</v>
      </c>
    </row>
    <row r="108" spans="1:59" x14ac:dyDescent="0.25">
      <c r="A108" s="9">
        <v>107</v>
      </c>
      <c r="B108" s="5">
        <v>23</v>
      </c>
      <c r="C108" s="5" t="s">
        <v>6</v>
      </c>
      <c r="D108" s="5">
        <v>70</v>
      </c>
      <c r="E108" s="5" t="s">
        <v>10</v>
      </c>
      <c r="F108" s="5" t="s">
        <v>11</v>
      </c>
      <c r="G108" s="13" t="s">
        <v>72</v>
      </c>
      <c r="H108" s="5">
        <v>3</v>
      </c>
      <c r="I108" s="85">
        <v>0</v>
      </c>
      <c r="J108" s="93">
        <v>5</v>
      </c>
      <c r="K108" s="47">
        <v>230</v>
      </c>
      <c r="L108" s="44">
        <v>104</v>
      </c>
      <c r="M108" s="44">
        <v>154</v>
      </c>
      <c r="N108" s="44">
        <f>COLOR!R111</f>
        <v>60.847479836710235</v>
      </c>
      <c r="O108" s="44">
        <f>COLOR!S111</f>
        <v>53.872344291677365</v>
      </c>
      <c r="P108" s="51">
        <f>COLOR!T111</f>
        <v>-3.0713697042862087</v>
      </c>
      <c r="Q108" s="47">
        <v>67</v>
      </c>
      <c r="R108" s="44">
        <v>55</v>
      </c>
      <c r="S108" s="44">
        <v>82</v>
      </c>
      <c r="T108" s="44">
        <f>COLOR!R337</f>
        <v>25.406974188683833</v>
      </c>
      <c r="U108" s="44">
        <f>COLOR!S337</f>
        <v>11.546810478440584</v>
      </c>
      <c r="V108" s="51">
        <f>COLOR!T337</f>
        <v>-14.421507926183729</v>
      </c>
      <c r="W108" s="63">
        <f>COLOR!BE337</f>
        <v>56.358725063821488</v>
      </c>
      <c r="X108" s="119">
        <v>3.6</v>
      </c>
      <c r="Y108" s="133">
        <v>1</v>
      </c>
      <c r="Z108" s="134">
        <v>1</v>
      </c>
      <c r="AA108" s="140">
        <v>1</v>
      </c>
      <c r="AB108" s="148">
        <f t="shared" si="48"/>
        <v>25.406974188683833</v>
      </c>
      <c r="AC108" s="135">
        <f t="shared" si="49"/>
        <v>11.546810478440584</v>
      </c>
      <c r="AD108" s="135">
        <f t="shared" si="50"/>
        <v>-14.421507926183729</v>
      </c>
      <c r="AE108" s="136">
        <f t="shared" si="51"/>
        <v>18.474542567814918</v>
      </c>
      <c r="AF108" s="136">
        <f t="shared" si="52"/>
        <v>11.751008242901362</v>
      </c>
      <c r="AG108" s="136">
        <f t="shared" si="53"/>
        <v>-14.421507926183729</v>
      </c>
      <c r="AH108" s="136">
        <f t="shared" si="54"/>
        <v>18.602851544580897</v>
      </c>
      <c r="AI108" s="136">
        <f t="shared" si="55"/>
        <v>309.17401596199181</v>
      </c>
      <c r="AJ108" s="136">
        <f t="shared" si="56"/>
        <v>60.847479836710235</v>
      </c>
      <c r="AK108" s="136">
        <f t="shared" si="57"/>
        <v>53.872344291677365</v>
      </c>
      <c r="AL108" s="136">
        <f t="shared" si="58"/>
        <v>-3.0713697042862087</v>
      </c>
      <c r="AM108" s="136">
        <f t="shared" si="59"/>
        <v>53.95982571637375</v>
      </c>
      <c r="AN108" s="136">
        <f t="shared" si="60"/>
        <v>1.7684343641219569E-2</v>
      </c>
      <c r="AO108" s="136">
        <f t="shared" si="61"/>
        <v>54.825041340889477</v>
      </c>
      <c r="AP108" s="136">
        <f t="shared" si="62"/>
        <v>-3.0713697042862087</v>
      </c>
      <c r="AQ108" s="136">
        <f t="shared" si="63"/>
        <v>54.911004998002426</v>
      </c>
      <c r="AR108" s="136">
        <f t="shared" si="64"/>
        <v>356.79356788578156</v>
      </c>
      <c r="AS108" s="136">
        <f t="shared" si="65"/>
        <v>36.756928271291663</v>
      </c>
      <c r="AT108" s="136">
        <f t="shared" si="66"/>
        <v>332.98379192388666</v>
      </c>
      <c r="AU108" s="136">
        <f t="shared" si="67"/>
        <v>47.619551923789743</v>
      </c>
      <c r="AV108" s="136">
        <f t="shared" si="68"/>
        <v>35.440505648026402</v>
      </c>
      <c r="AW108" s="136">
        <f t="shared" si="69"/>
        <v>36.308153453421525</v>
      </c>
      <c r="AX108" s="137">
        <f t="shared" si="70"/>
        <v>25.805347464925738</v>
      </c>
      <c r="AY108" s="137">
        <f t="shared" si="71"/>
        <v>1.3285429788749028</v>
      </c>
      <c r="AZ108" s="137">
        <f t="shared" si="72"/>
        <v>1.0864087106905858</v>
      </c>
      <c r="BA108" s="136">
        <f t="shared" si="73"/>
        <v>2.6540617722081246</v>
      </c>
      <c r="BB108" s="137">
        <f t="shared" si="74"/>
        <v>1.7324973846974943</v>
      </c>
      <c r="BC108" s="137">
        <f t="shared" si="75"/>
        <v>0.13831870227029833</v>
      </c>
      <c r="BD108" s="137">
        <f t="shared" si="76"/>
        <v>1.9358902518382948</v>
      </c>
      <c r="BE108" s="149">
        <f t="shared" si="77"/>
        <v>-9.346893934629499E-3</v>
      </c>
      <c r="BF108" s="159">
        <f t="shared" si="78"/>
        <v>38.357230978967522</v>
      </c>
      <c r="BG108" s="160">
        <f t="shared" si="79"/>
        <v>43.820959029117894</v>
      </c>
    </row>
    <row r="109" spans="1:59" x14ac:dyDescent="0.25">
      <c r="A109" s="9">
        <v>108</v>
      </c>
      <c r="B109" s="5">
        <v>23</v>
      </c>
      <c r="C109" s="5" t="s">
        <v>6</v>
      </c>
      <c r="D109" s="5">
        <v>70</v>
      </c>
      <c r="E109" s="5" t="s">
        <v>10</v>
      </c>
      <c r="F109" s="5" t="s">
        <v>11</v>
      </c>
      <c r="G109" s="13" t="s">
        <v>72</v>
      </c>
      <c r="H109" s="5">
        <v>3</v>
      </c>
      <c r="I109" s="85">
        <v>0</v>
      </c>
      <c r="J109" s="93">
        <v>5</v>
      </c>
      <c r="K109" s="47">
        <v>214</v>
      </c>
      <c r="L109" s="44">
        <v>66</v>
      </c>
      <c r="M109" s="44">
        <v>149</v>
      </c>
      <c r="N109" s="44">
        <f>COLOR!R112</f>
        <v>52.261357031457536</v>
      </c>
      <c r="O109" s="44">
        <f>COLOR!S112</f>
        <v>64.555949139028513</v>
      </c>
      <c r="P109" s="51">
        <f>COLOR!T112</f>
        <v>-13.215048641498006</v>
      </c>
      <c r="Q109" s="47">
        <v>47</v>
      </c>
      <c r="R109" s="44">
        <v>55</v>
      </c>
      <c r="S109" s="44">
        <v>63</v>
      </c>
      <c r="T109" s="44">
        <f>COLOR!R338</f>
        <v>22.681499417885369</v>
      </c>
      <c r="U109" s="44">
        <f>COLOR!S338</f>
        <v>-1.225476705998485</v>
      </c>
      <c r="V109" s="51">
        <f>COLOR!T338</f>
        <v>-6.0980270417221094</v>
      </c>
      <c r="W109" s="63">
        <f>COLOR!BE338</f>
        <v>72.47631308983415</v>
      </c>
      <c r="X109" s="119">
        <v>2.9</v>
      </c>
      <c r="Y109" s="133">
        <v>1</v>
      </c>
      <c r="Z109" s="134">
        <v>1</v>
      </c>
      <c r="AA109" s="140">
        <v>1</v>
      </c>
      <c r="AB109" s="148">
        <f t="shared" si="48"/>
        <v>22.681499417885369</v>
      </c>
      <c r="AC109" s="135">
        <f t="shared" si="49"/>
        <v>-1.225476705998485</v>
      </c>
      <c r="AD109" s="135">
        <f t="shared" si="50"/>
        <v>-6.0980270417221094</v>
      </c>
      <c r="AE109" s="136">
        <f t="shared" si="51"/>
        <v>6.2199458967517556</v>
      </c>
      <c r="AF109" s="136">
        <f t="shared" si="52"/>
        <v>-1.2477933079609549</v>
      </c>
      <c r="AG109" s="136">
        <f t="shared" si="53"/>
        <v>-6.0980270417221094</v>
      </c>
      <c r="AH109" s="136">
        <f t="shared" si="54"/>
        <v>6.2243812496477302</v>
      </c>
      <c r="AI109" s="136">
        <f t="shared" si="55"/>
        <v>258.43563424367409</v>
      </c>
      <c r="AJ109" s="136">
        <f t="shared" si="56"/>
        <v>52.261357031457536</v>
      </c>
      <c r="AK109" s="136">
        <f t="shared" si="57"/>
        <v>64.555949139028513</v>
      </c>
      <c r="AL109" s="136">
        <f t="shared" si="58"/>
        <v>-13.215048641498006</v>
      </c>
      <c r="AM109" s="136">
        <f t="shared" si="59"/>
        <v>65.894674138643367</v>
      </c>
      <c r="AN109" s="136">
        <f t="shared" si="60"/>
        <v>1.8210547661358323E-2</v>
      </c>
      <c r="AO109" s="136">
        <f t="shared" si="61"/>
        <v>65.731548327649023</v>
      </c>
      <c r="AP109" s="136">
        <f t="shared" si="62"/>
        <v>-13.215048641498006</v>
      </c>
      <c r="AQ109" s="136">
        <f t="shared" si="63"/>
        <v>67.04680422024019</v>
      </c>
      <c r="AR109" s="136">
        <f t="shared" si="64"/>
        <v>348.63246639485499</v>
      </c>
      <c r="AS109" s="136">
        <f t="shared" si="65"/>
        <v>36.635592734943963</v>
      </c>
      <c r="AT109" s="136">
        <f t="shared" si="66"/>
        <v>303.53405031926457</v>
      </c>
      <c r="AU109" s="136">
        <f t="shared" si="67"/>
        <v>90.196832151180899</v>
      </c>
      <c r="AV109" s="136">
        <f t="shared" si="68"/>
        <v>29.579857613572166</v>
      </c>
      <c r="AW109" s="136">
        <f t="shared" si="69"/>
        <v>60.822422970592463</v>
      </c>
      <c r="AX109" s="137">
        <f t="shared" si="70"/>
        <v>28.939887117571484</v>
      </c>
      <c r="AY109" s="137">
        <f t="shared" si="71"/>
        <v>0.52468437813422797</v>
      </c>
      <c r="AZ109" s="137">
        <f t="shared" si="72"/>
        <v>1.1769907476053632</v>
      </c>
      <c r="BA109" s="136">
        <f t="shared" si="73"/>
        <v>2.648601673072478</v>
      </c>
      <c r="BB109" s="137">
        <f t="shared" si="74"/>
        <v>1.2883318478756935</v>
      </c>
      <c r="BC109" s="137">
        <f t="shared" si="75"/>
        <v>8.1538494220380695</v>
      </c>
      <c r="BD109" s="137">
        <f t="shared" si="76"/>
        <v>1.9344620904224188</v>
      </c>
      <c r="BE109" s="149">
        <f t="shared" si="77"/>
        <v>-0.543188589591721</v>
      </c>
      <c r="BF109" s="159">
        <f t="shared" si="78"/>
        <v>37.193281790031122</v>
      </c>
      <c r="BG109" s="160">
        <f t="shared" si="79"/>
        <v>66.165307999407531</v>
      </c>
    </row>
    <row r="110" spans="1:59" x14ac:dyDescent="0.25">
      <c r="A110" s="9">
        <v>109</v>
      </c>
      <c r="B110" s="5">
        <v>23</v>
      </c>
      <c r="C110" s="5" t="s">
        <v>6</v>
      </c>
      <c r="D110" s="5">
        <v>70</v>
      </c>
      <c r="E110" s="5" t="s">
        <v>10</v>
      </c>
      <c r="F110" s="5" t="s">
        <v>11</v>
      </c>
      <c r="G110" s="13" t="s">
        <v>72</v>
      </c>
      <c r="H110" s="5">
        <v>3</v>
      </c>
      <c r="I110" s="85">
        <v>0</v>
      </c>
      <c r="J110" s="93">
        <v>5</v>
      </c>
      <c r="K110" s="47">
        <v>255</v>
      </c>
      <c r="L110" s="44">
        <v>171</v>
      </c>
      <c r="M110" s="44">
        <v>255</v>
      </c>
      <c r="N110" s="44">
        <f>COLOR!R113</f>
        <v>80.527536563883089</v>
      </c>
      <c r="O110" s="44">
        <f>COLOR!S113</f>
        <v>43.614049559638381</v>
      </c>
      <c r="P110" s="51">
        <f>COLOR!T113</f>
        <v>-29.15224689207092</v>
      </c>
      <c r="Q110" s="47">
        <v>120</v>
      </c>
      <c r="R110" s="44">
        <v>60</v>
      </c>
      <c r="S110" s="44">
        <v>184</v>
      </c>
      <c r="T110" s="44">
        <f>COLOR!R339</f>
        <v>39.072503342983907</v>
      </c>
      <c r="U110" s="44">
        <f>COLOR!S339</f>
        <v>49.909752424514593</v>
      </c>
      <c r="V110" s="51">
        <f>COLOR!T339</f>
        <v>-55.631641339567118</v>
      </c>
      <c r="W110" s="63">
        <f>COLOR!BE339</f>
        <v>49.591470881742943</v>
      </c>
      <c r="X110" s="119">
        <v>4</v>
      </c>
      <c r="Y110" s="133">
        <v>1</v>
      </c>
      <c r="Z110" s="134">
        <v>1</v>
      </c>
      <c r="AA110" s="140">
        <v>1</v>
      </c>
      <c r="AB110" s="148">
        <f t="shared" si="48"/>
        <v>39.072503342983907</v>
      </c>
      <c r="AC110" s="135">
        <f t="shared" si="49"/>
        <v>49.909752424514593</v>
      </c>
      <c r="AD110" s="135">
        <f t="shared" si="50"/>
        <v>-55.631641339567118</v>
      </c>
      <c r="AE110" s="136">
        <f t="shared" si="51"/>
        <v>74.738630608344522</v>
      </c>
      <c r="AF110" s="136">
        <f t="shared" si="52"/>
        <v>49.927827048942568</v>
      </c>
      <c r="AG110" s="136">
        <f t="shared" si="53"/>
        <v>-55.631641339567118</v>
      </c>
      <c r="AH110" s="136">
        <f t="shared" si="54"/>
        <v>74.750701882747251</v>
      </c>
      <c r="AI110" s="136">
        <f t="shared" si="55"/>
        <v>311.90708004384351</v>
      </c>
      <c r="AJ110" s="136">
        <f t="shared" si="56"/>
        <v>80.527536563883089</v>
      </c>
      <c r="AK110" s="136">
        <f t="shared" si="57"/>
        <v>43.614049559638381</v>
      </c>
      <c r="AL110" s="136">
        <f t="shared" si="58"/>
        <v>-29.15224689207092</v>
      </c>
      <c r="AM110" s="136">
        <f t="shared" si="59"/>
        <v>52.45987817224561</v>
      </c>
      <c r="AN110" s="136">
        <f t="shared" si="60"/>
        <v>3.621461447902985E-4</v>
      </c>
      <c r="AO110" s="136">
        <f t="shared" si="61"/>
        <v>43.629844219545092</v>
      </c>
      <c r="AP110" s="136">
        <f t="shared" si="62"/>
        <v>-29.15224689207092</v>
      </c>
      <c r="AQ110" s="136">
        <f t="shared" si="63"/>
        <v>52.473010257445978</v>
      </c>
      <c r="AR110" s="136">
        <f t="shared" si="64"/>
        <v>326.25025692474162</v>
      </c>
      <c r="AS110" s="136">
        <f t="shared" si="65"/>
        <v>63.611856070096614</v>
      </c>
      <c r="AT110" s="136">
        <f t="shared" si="66"/>
        <v>319.07866848429256</v>
      </c>
      <c r="AU110" s="136">
        <f t="shared" si="67"/>
        <v>14.343176880898113</v>
      </c>
      <c r="AV110" s="136">
        <f t="shared" si="68"/>
        <v>41.455033220899182</v>
      </c>
      <c r="AW110" s="136">
        <f t="shared" si="69"/>
        <v>22.277691625301273</v>
      </c>
      <c r="AX110" s="137">
        <f t="shared" si="70"/>
        <v>15.637371066565455</v>
      </c>
      <c r="AY110" s="137">
        <f t="shared" si="71"/>
        <v>0.97158647531736009</v>
      </c>
      <c r="AZ110" s="137">
        <f t="shared" si="72"/>
        <v>1.1337336158312872</v>
      </c>
      <c r="BA110" s="136">
        <f t="shared" si="73"/>
        <v>3.8625335231543474</v>
      </c>
      <c r="BB110" s="137">
        <f t="shared" si="74"/>
        <v>1.9270662854131058</v>
      </c>
      <c r="BC110" s="137">
        <f t="shared" si="75"/>
        <v>1.339787416674987</v>
      </c>
      <c r="BD110" s="137">
        <f t="shared" si="76"/>
        <v>1.9985534208293378</v>
      </c>
      <c r="BE110" s="149">
        <f t="shared" si="77"/>
        <v>-9.3433086027569306E-2</v>
      </c>
      <c r="BF110" s="159">
        <f t="shared" si="78"/>
        <v>37.838377682570659</v>
      </c>
      <c r="BG110" s="160">
        <f t="shared" si="79"/>
        <v>27.217534878620125</v>
      </c>
    </row>
    <row r="111" spans="1:59" ht="15" thickBot="1" x14ac:dyDescent="0.3">
      <c r="A111" s="10">
        <v>110</v>
      </c>
      <c r="B111" s="11">
        <v>23</v>
      </c>
      <c r="C111" s="11" t="s">
        <v>6</v>
      </c>
      <c r="D111" s="11">
        <v>70</v>
      </c>
      <c r="E111" s="11" t="s">
        <v>10</v>
      </c>
      <c r="F111" s="11" t="s">
        <v>11</v>
      </c>
      <c r="G111" s="15" t="s">
        <v>72</v>
      </c>
      <c r="H111" s="11">
        <v>3</v>
      </c>
      <c r="I111" s="96">
        <v>0</v>
      </c>
      <c r="J111" s="112">
        <v>5</v>
      </c>
      <c r="K111" s="56">
        <v>162</v>
      </c>
      <c r="L111" s="57">
        <v>61</v>
      </c>
      <c r="M111" s="57">
        <v>152</v>
      </c>
      <c r="N111" s="57">
        <f>COLOR!R114</f>
        <v>43.214659073755719</v>
      </c>
      <c r="O111" s="57">
        <f>COLOR!S114</f>
        <v>52.935000157481703</v>
      </c>
      <c r="P111" s="58">
        <f>COLOR!T114</f>
        <v>-29.642419328099614</v>
      </c>
      <c r="Q111" s="56">
        <v>37</v>
      </c>
      <c r="R111" s="57">
        <v>61</v>
      </c>
      <c r="S111" s="57">
        <v>37</v>
      </c>
      <c r="T111" s="57">
        <f>COLOR!R340</f>
        <v>23.259745716438189</v>
      </c>
      <c r="U111" s="57">
        <f>COLOR!S340</f>
        <v>-15.247344403128166</v>
      </c>
      <c r="V111" s="58">
        <f>COLOR!T340</f>
        <v>11.922959715907488</v>
      </c>
      <c r="W111" s="78">
        <f>COLOR!BE340</f>
        <v>82.308635099555374</v>
      </c>
      <c r="X111" s="122">
        <v>2.1</v>
      </c>
      <c r="Y111" s="133">
        <v>1</v>
      </c>
      <c r="Z111" s="134">
        <v>1</v>
      </c>
      <c r="AA111" s="140">
        <v>1</v>
      </c>
      <c r="AB111" s="148">
        <f t="shared" si="48"/>
        <v>23.259745716438189</v>
      </c>
      <c r="AC111" s="135">
        <f t="shared" si="49"/>
        <v>-15.247344403128166</v>
      </c>
      <c r="AD111" s="135">
        <f t="shared" si="50"/>
        <v>11.922959715907488</v>
      </c>
      <c r="AE111" s="136">
        <f t="shared" si="51"/>
        <v>19.35558006712164</v>
      </c>
      <c r="AF111" s="136">
        <f t="shared" si="52"/>
        <v>-15.385203614739369</v>
      </c>
      <c r="AG111" s="136">
        <f t="shared" si="53"/>
        <v>11.922959715907488</v>
      </c>
      <c r="AH111" s="136">
        <f t="shared" si="54"/>
        <v>19.464363813239366</v>
      </c>
      <c r="AI111" s="136">
        <f t="shared" si="55"/>
        <v>142.22564908361338</v>
      </c>
      <c r="AJ111" s="136">
        <f t="shared" si="56"/>
        <v>43.214659073755719</v>
      </c>
      <c r="AK111" s="136">
        <f t="shared" si="57"/>
        <v>52.935000157481703</v>
      </c>
      <c r="AL111" s="136">
        <f t="shared" si="58"/>
        <v>-29.642419328099614</v>
      </c>
      <c r="AM111" s="136">
        <f t="shared" si="59"/>
        <v>60.669492047449033</v>
      </c>
      <c r="AN111" s="136">
        <f t="shared" si="60"/>
        <v>9.0415227705435974E-3</v>
      </c>
      <c r="AO111" s="136">
        <f t="shared" si="61"/>
        <v>53.4136131667643</v>
      </c>
      <c r="AP111" s="136">
        <f t="shared" si="62"/>
        <v>-29.642419328099614</v>
      </c>
      <c r="AQ111" s="136">
        <f t="shared" si="63"/>
        <v>61.087536332312752</v>
      </c>
      <c r="AR111" s="136">
        <f t="shared" si="64"/>
        <v>330.97147701485426</v>
      </c>
      <c r="AS111" s="136">
        <f t="shared" si="65"/>
        <v>40.275950072776055</v>
      </c>
      <c r="AT111" s="136">
        <f t="shared" si="66"/>
        <v>56.598563049233803</v>
      </c>
      <c r="AU111" s="136">
        <f t="shared" si="67"/>
        <v>171.25417206875912</v>
      </c>
      <c r="AV111" s="136">
        <f t="shared" si="68"/>
        <v>19.95491335731753</v>
      </c>
      <c r="AW111" s="136">
        <f t="shared" si="69"/>
        <v>41.623172519073385</v>
      </c>
      <c r="AX111" s="137">
        <f t="shared" si="70"/>
        <v>68.763867220033163</v>
      </c>
      <c r="AY111" s="137">
        <f t="shared" si="71"/>
        <v>0.625976790766689</v>
      </c>
      <c r="AZ111" s="137">
        <f t="shared" si="72"/>
        <v>1.2429445887007289</v>
      </c>
      <c r="BA111" s="136">
        <f t="shared" si="73"/>
        <v>2.8124177532749224</v>
      </c>
      <c r="BB111" s="137">
        <f t="shared" si="74"/>
        <v>1.3781771495745363</v>
      </c>
      <c r="BC111" s="137">
        <f t="shared" si="75"/>
        <v>2.1494674161101797E-32</v>
      </c>
      <c r="BD111" s="137">
        <f t="shared" si="76"/>
        <v>1.9654156507928531</v>
      </c>
      <c r="BE111" s="149">
        <f t="shared" si="77"/>
        <v>-1.4746625096627303E-33</v>
      </c>
      <c r="BF111" s="159">
        <f t="shared" si="78"/>
        <v>54.463498921119644</v>
      </c>
      <c r="BG111" s="160">
        <f t="shared" si="79"/>
        <v>79.853070353328988</v>
      </c>
    </row>
    <row r="112" spans="1:59" x14ac:dyDescent="0.25">
      <c r="A112" s="60">
        <v>111</v>
      </c>
      <c r="B112" s="6">
        <v>24</v>
      </c>
      <c r="C112" s="6" t="s">
        <v>6</v>
      </c>
      <c r="D112" s="6">
        <v>68</v>
      </c>
      <c r="E112" s="6" t="s">
        <v>6</v>
      </c>
      <c r="F112" s="6" t="s">
        <v>64</v>
      </c>
      <c r="G112" s="12" t="s">
        <v>73</v>
      </c>
      <c r="H112" s="111"/>
      <c r="I112" s="87">
        <v>0</v>
      </c>
      <c r="J112" s="73">
        <v>6</v>
      </c>
      <c r="K112" s="45">
        <v>208</v>
      </c>
      <c r="L112" s="46">
        <v>56</v>
      </c>
      <c r="M112" s="46">
        <v>155</v>
      </c>
      <c r="N112" s="46">
        <f>COLOR!R115</f>
        <v>50.238166199334884</v>
      </c>
      <c r="O112" s="46">
        <f>COLOR!S115</f>
        <v>67.174150651492852</v>
      </c>
      <c r="P112" s="50">
        <f>COLOR!T115</f>
        <v>-19.951207540146743</v>
      </c>
      <c r="Q112" s="45">
        <v>61</v>
      </c>
      <c r="R112" s="46">
        <v>82</v>
      </c>
      <c r="S112" s="46">
        <v>71</v>
      </c>
      <c r="T112" s="46">
        <f>COLOR!R341</f>
        <v>32.914801643707115</v>
      </c>
      <c r="U112" s="46">
        <f>COLOR!S341</f>
        <v>-10.724232309036019</v>
      </c>
      <c r="V112" s="50">
        <f>COLOR!T341</f>
        <v>3.8324496208071324</v>
      </c>
      <c r="W112" s="75">
        <f>COLOR!BE341</f>
        <v>83.270158972720751</v>
      </c>
      <c r="X112" s="121">
        <v>1.9</v>
      </c>
      <c r="Y112" s="133">
        <v>1</v>
      </c>
      <c r="Z112" s="134">
        <v>1</v>
      </c>
      <c r="AA112" s="140">
        <v>1</v>
      </c>
      <c r="AB112" s="148">
        <f t="shared" si="48"/>
        <v>32.914801643707115</v>
      </c>
      <c r="AC112" s="135">
        <f t="shared" si="49"/>
        <v>-10.724232309036019</v>
      </c>
      <c r="AD112" s="135">
        <f t="shared" si="50"/>
        <v>3.8324496208071324</v>
      </c>
      <c r="AE112" s="136">
        <f t="shared" si="51"/>
        <v>11.388451550329252</v>
      </c>
      <c r="AF112" s="136">
        <f t="shared" si="52"/>
        <v>-10.810103811616033</v>
      </c>
      <c r="AG112" s="136">
        <f t="shared" si="53"/>
        <v>3.8324496208071324</v>
      </c>
      <c r="AH112" s="136">
        <f t="shared" si="54"/>
        <v>11.469351093847472</v>
      </c>
      <c r="AI112" s="136">
        <f t="shared" si="55"/>
        <v>160.4793222777509</v>
      </c>
      <c r="AJ112" s="136">
        <f t="shared" si="56"/>
        <v>50.238166199334884</v>
      </c>
      <c r="AK112" s="136">
        <f t="shared" si="57"/>
        <v>67.174150651492852</v>
      </c>
      <c r="AL112" s="136">
        <f t="shared" si="58"/>
        <v>-19.951207540146743</v>
      </c>
      <c r="AM112" s="136">
        <f t="shared" si="59"/>
        <v>70.07436905216818</v>
      </c>
      <c r="AN112" s="136">
        <f t="shared" si="60"/>
        <v>8.0072400620844753E-3</v>
      </c>
      <c r="AO112" s="136">
        <f t="shared" si="61"/>
        <v>67.71203020172598</v>
      </c>
      <c r="AP112" s="136">
        <f t="shared" si="62"/>
        <v>-19.951207540146743</v>
      </c>
      <c r="AQ112" s="136">
        <f t="shared" si="63"/>
        <v>70.590153111814828</v>
      </c>
      <c r="AR112" s="136">
        <f t="shared" si="64"/>
        <v>343.58250128709858</v>
      </c>
      <c r="AS112" s="136">
        <f t="shared" si="65"/>
        <v>41.029752102831154</v>
      </c>
      <c r="AT112" s="136">
        <f t="shared" si="66"/>
        <v>72.030911782424738</v>
      </c>
      <c r="AU112" s="136">
        <f t="shared" si="67"/>
        <v>176.89682099065232</v>
      </c>
      <c r="AV112" s="136">
        <f t="shared" si="68"/>
        <v>17.323364555627769</v>
      </c>
      <c r="AW112" s="136">
        <f t="shared" si="69"/>
        <v>59.120802017967357</v>
      </c>
      <c r="AX112" s="137">
        <f t="shared" si="70"/>
        <v>56.886893452809879</v>
      </c>
      <c r="AY112" s="137">
        <f t="shared" si="71"/>
        <v>0.58306695095410199</v>
      </c>
      <c r="AZ112" s="137">
        <f t="shared" si="72"/>
        <v>1.1115997702793616</v>
      </c>
      <c r="BA112" s="136">
        <f t="shared" si="73"/>
        <v>2.8463388446274021</v>
      </c>
      <c r="BB112" s="137">
        <f t="shared" si="74"/>
        <v>1.3588463868550062</v>
      </c>
      <c r="BC112" s="137">
        <f t="shared" si="75"/>
        <v>7.0940666423837782E-28</v>
      </c>
      <c r="BD112" s="137">
        <f t="shared" si="76"/>
        <v>1.9695298993706689</v>
      </c>
      <c r="BE112" s="149">
        <f t="shared" si="77"/>
        <v>-4.8771398099619977E-29</v>
      </c>
      <c r="BF112" s="159">
        <f t="shared" si="78"/>
        <v>49.263548749443395</v>
      </c>
      <c r="BG112" s="160">
        <f t="shared" si="79"/>
        <v>81.448268341414149</v>
      </c>
    </row>
    <row r="113" spans="1:59" x14ac:dyDescent="0.25">
      <c r="A113" s="9">
        <v>112</v>
      </c>
      <c r="B113" s="5">
        <v>24</v>
      </c>
      <c r="C113" s="5" t="s">
        <v>6</v>
      </c>
      <c r="D113" s="5">
        <v>68</v>
      </c>
      <c r="E113" s="5" t="s">
        <v>6</v>
      </c>
      <c r="F113" s="5" t="s">
        <v>64</v>
      </c>
      <c r="G113" s="13" t="s">
        <v>73</v>
      </c>
      <c r="H113" s="82"/>
      <c r="I113" s="88">
        <v>0</v>
      </c>
      <c r="J113" s="61">
        <v>6</v>
      </c>
      <c r="K113" s="47">
        <v>175</v>
      </c>
      <c r="L113" s="44">
        <v>67</v>
      </c>
      <c r="M113" s="44">
        <v>136</v>
      </c>
      <c r="N113" s="44">
        <f>COLOR!R116</f>
        <v>45.527769795659069</v>
      </c>
      <c r="O113" s="44">
        <f>COLOR!S116</f>
        <v>51.468978896972494</v>
      </c>
      <c r="P113" s="51">
        <f>COLOR!T116</f>
        <v>-16.250546405945432</v>
      </c>
      <c r="Q113" s="47">
        <v>80</v>
      </c>
      <c r="R113" s="44">
        <v>80</v>
      </c>
      <c r="S113" s="44">
        <v>56</v>
      </c>
      <c r="T113" s="44">
        <f>COLOR!R342</f>
        <v>33.446073802204822</v>
      </c>
      <c r="U113" s="44">
        <f>COLOR!S342</f>
        <v>-4.4897156313614133</v>
      </c>
      <c r="V113" s="51">
        <f>COLOR!T342</f>
        <v>14.191866265587528</v>
      </c>
      <c r="W113" s="63">
        <f>COLOR!BE342</f>
        <v>64.83890314199914</v>
      </c>
      <c r="X113" s="119">
        <v>1.6</v>
      </c>
      <c r="Y113" s="133">
        <v>1</v>
      </c>
      <c r="Z113" s="134">
        <v>1</v>
      </c>
      <c r="AA113" s="140">
        <v>1</v>
      </c>
      <c r="AB113" s="148">
        <f t="shared" si="48"/>
        <v>33.446073802204822</v>
      </c>
      <c r="AC113" s="135">
        <f t="shared" si="49"/>
        <v>-4.4897156313614133</v>
      </c>
      <c r="AD113" s="135">
        <f t="shared" si="50"/>
        <v>14.191866265587528</v>
      </c>
      <c r="AE113" s="136">
        <f t="shared" si="51"/>
        <v>14.885113857502478</v>
      </c>
      <c r="AF113" s="136">
        <f t="shared" si="52"/>
        <v>-4.6004184984659355</v>
      </c>
      <c r="AG113" s="136">
        <f t="shared" si="53"/>
        <v>14.191866265587528</v>
      </c>
      <c r="AH113" s="136">
        <f t="shared" si="54"/>
        <v>14.918877922328774</v>
      </c>
      <c r="AI113" s="136">
        <f t="shared" si="55"/>
        <v>107.96055868928693</v>
      </c>
      <c r="AJ113" s="136">
        <f t="shared" si="56"/>
        <v>45.527769795659069</v>
      </c>
      <c r="AK113" s="136">
        <f t="shared" si="57"/>
        <v>51.468978896972494</v>
      </c>
      <c r="AL113" s="136">
        <f t="shared" si="58"/>
        <v>-16.250546405945432</v>
      </c>
      <c r="AM113" s="136">
        <f t="shared" si="59"/>
        <v>53.973475404024022</v>
      </c>
      <c r="AN113" s="136">
        <f t="shared" si="60"/>
        <v>2.4656988592160367E-2</v>
      </c>
      <c r="AO113" s="136">
        <f t="shared" si="61"/>
        <v>52.738048922485291</v>
      </c>
      <c r="AP113" s="136">
        <f t="shared" si="62"/>
        <v>-16.250546405945432</v>
      </c>
      <c r="AQ113" s="136">
        <f t="shared" si="63"/>
        <v>55.184980408098703</v>
      </c>
      <c r="AR113" s="136">
        <f t="shared" si="64"/>
        <v>342.87399632949325</v>
      </c>
      <c r="AS113" s="136">
        <f t="shared" si="65"/>
        <v>35.051929165213735</v>
      </c>
      <c r="AT113" s="136">
        <f t="shared" si="66"/>
        <v>45.41727750939009</v>
      </c>
      <c r="AU113" s="136">
        <f t="shared" si="67"/>
        <v>125.08656235979367</v>
      </c>
      <c r="AV113" s="136">
        <f t="shared" si="68"/>
        <v>12.081695993454247</v>
      </c>
      <c r="AW113" s="136">
        <f t="shared" si="69"/>
        <v>40.266102485769927</v>
      </c>
      <c r="AX113" s="137">
        <f t="shared" si="70"/>
        <v>50.92230676288014</v>
      </c>
      <c r="AY113" s="137">
        <f t="shared" si="71"/>
        <v>0.6755449264936253</v>
      </c>
      <c r="AZ113" s="137">
        <f t="shared" si="72"/>
        <v>1.1451123945438502</v>
      </c>
      <c r="BA113" s="136">
        <f t="shared" si="73"/>
        <v>2.5773368124346181</v>
      </c>
      <c r="BB113" s="137">
        <f t="shared" si="74"/>
        <v>1.3551872936706111</v>
      </c>
      <c r="BC113" s="137">
        <f t="shared" si="75"/>
        <v>7.1071291331059722E-36</v>
      </c>
      <c r="BD113" s="137">
        <f t="shared" si="76"/>
        <v>1.9122476951943697</v>
      </c>
      <c r="BE113" s="149">
        <f t="shared" si="77"/>
        <v>-4.7440113110347051E-37</v>
      </c>
      <c r="BF113" s="159">
        <f t="shared" si="78"/>
        <v>42.039781072604725</v>
      </c>
      <c r="BG113" s="160">
        <f t="shared" si="79"/>
        <v>63.703343574566773</v>
      </c>
    </row>
    <row r="114" spans="1:59" x14ac:dyDescent="0.25">
      <c r="A114" s="9">
        <v>113</v>
      </c>
      <c r="B114" s="5">
        <v>24</v>
      </c>
      <c r="C114" s="5" t="s">
        <v>6</v>
      </c>
      <c r="D114" s="5">
        <v>68</v>
      </c>
      <c r="E114" s="5" t="s">
        <v>6</v>
      </c>
      <c r="F114" s="5" t="s">
        <v>64</v>
      </c>
      <c r="G114" s="13" t="s">
        <v>73</v>
      </c>
      <c r="H114" s="82"/>
      <c r="I114" s="88">
        <v>0</v>
      </c>
      <c r="J114" s="61">
        <v>6</v>
      </c>
      <c r="K114" s="47">
        <v>198</v>
      </c>
      <c r="L114" s="44">
        <v>56</v>
      </c>
      <c r="M114" s="44">
        <v>127</v>
      </c>
      <c r="N114" s="44">
        <f>COLOR!R117</f>
        <v>47.470197119868665</v>
      </c>
      <c r="O114" s="44">
        <f>COLOR!S117</f>
        <v>61.272142587364129</v>
      </c>
      <c r="P114" s="51">
        <f>COLOR!T117</f>
        <v>-7.4872501417967197</v>
      </c>
      <c r="Q114" s="47">
        <v>86</v>
      </c>
      <c r="R114" s="44">
        <v>81</v>
      </c>
      <c r="S114" s="44">
        <v>80</v>
      </c>
      <c r="T114" s="44">
        <f>COLOR!R343</f>
        <v>34.922625948381658</v>
      </c>
      <c r="U114" s="44">
        <f>COLOR!S343</f>
        <v>1.8381227691697533</v>
      </c>
      <c r="V114" s="51">
        <f>COLOR!T343</f>
        <v>1.3184796667026322</v>
      </c>
      <c r="W114" s="63">
        <f>COLOR!BE343</f>
        <v>61.379028434094231</v>
      </c>
      <c r="X114" s="119">
        <v>1.6</v>
      </c>
      <c r="Y114" s="133">
        <v>1</v>
      </c>
      <c r="Z114" s="134">
        <v>1</v>
      </c>
      <c r="AA114" s="140">
        <v>1</v>
      </c>
      <c r="AB114" s="148">
        <f t="shared" si="48"/>
        <v>34.922625948381658</v>
      </c>
      <c r="AC114" s="135">
        <f t="shared" si="49"/>
        <v>1.8381227691697533</v>
      </c>
      <c r="AD114" s="135">
        <f t="shared" si="50"/>
        <v>1.3184796667026322</v>
      </c>
      <c r="AE114" s="136">
        <f t="shared" si="51"/>
        <v>2.2620972450468537</v>
      </c>
      <c r="AF114" s="136">
        <f t="shared" si="52"/>
        <v>1.9103405586494178</v>
      </c>
      <c r="AG114" s="136">
        <f t="shared" si="53"/>
        <v>1.3184796667026322</v>
      </c>
      <c r="AH114" s="136">
        <f t="shared" si="54"/>
        <v>2.3211612786554179</v>
      </c>
      <c r="AI114" s="136">
        <f t="shared" si="55"/>
        <v>34.612678437792084</v>
      </c>
      <c r="AJ114" s="136">
        <f t="shared" si="56"/>
        <v>47.470197119868665</v>
      </c>
      <c r="AK114" s="136">
        <f t="shared" si="57"/>
        <v>61.272142587364129</v>
      </c>
      <c r="AL114" s="136">
        <f t="shared" si="58"/>
        <v>-7.4872501417967197</v>
      </c>
      <c r="AM114" s="136">
        <f t="shared" si="59"/>
        <v>61.727905941576502</v>
      </c>
      <c r="AN114" s="136">
        <f t="shared" si="60"/>
        <v>3.928888248976109E-2</v>
      </c>
      <c r="AO114" s="136">
        <f t="shared" si="61"/>
        <v>63.679456597374958</v>
      </c>
      <c r="AP114" s="136">
        <f t="shared" si="62"/>
        <v>-7.4872501417967197</v>
      </c>
      <c r="AQ114" s="136">
        <f t="shared" si="63"/>
        <v>64.118110602409331</v>
      </c>
      <c r="AR114" s="136">
        <f t="shared" si="64"/>
        <v>353.29411302715909</v>
      </c>
      <c r="AS114" s="136">
        <f t="shared" si="65"/>
        <v>33.219635940532378</v>
      </c>
      <c r="AT114" s="136">
        <f t="shared" si="66"/>
        <v>13.953395732475599</v>
      </c>
      <c r="AU114" s="136">
        <f t="shared" si="67"/>
        <v>41.318565410633028</v>
      </c>
      <c r="AV114" s="136">
        <f t="shared" si="68"/>
        <v>12.547571171487007</v>
      </c>
      <c r="AW114" s="136">
        <f t="shared" si="69"/>
        <v>61.796949323753914</v>
      </c>
      <c r="AX114" s="137">
        <f t="shared" si="70"/>
        <v>8.6082302445523275</v>
      </c>
      <c r="AY114" s="137">
        <f t="shared" si="71"/>
        <v>1.0649866906382184</v>
      </c>
      <c r="AZ114" s="137">
        <f t="shared" si="72"/>
        <v>1.1177338529718477</v>
      </c>
      <c r="BA114" s="136">
        <f t="shared" si="73"/>
        <v>2.494883617323957</v>
      </c>
      <c r="BB114" s="137">
        <f t="shared" si="74"/>
        <v>1.53067705216771</v>
      </c>
      <c r="BC114" s="137">
        <f t="shared" si="75"/>
        <v>1.3332029764630309E-46</v>
      </c>
      <c r="BD114" s="137">
        <f t="shared" si="76"/>
        <v>1.875876364321496</v>
      </c>
      <c r="BE114" s="149">
        <f t="shared" si="77"/>
        <v>-8.7298714622393176E-48</v>
      </c>
      <c r="BF114" s="159">
        <f t="shared" si="78"/>
        <v>27.770034333016444</v>
      </c>
      <c r="BG114" s="160">
        <f t="shared" si="79"/>
        <v>60.082806102992699</v>
      </c>
    </row>
    <row r="115" spans="1:59" x14ac:dyDescent="0.25">
      <c r="A115" s="9">
        <v>114</v>
      </c>
      <c r="B115" s="5">
        <v>24</v>
      </c>
      <c r="C115" s="5" t="s">
        <v>6</v>
      </c>
      <c r="D115" s="5">
        <v>68</v>
      </c>
      <c r="E115" s="5" t="s">
        <v>6</v>
      </c>
      <c r="F115" s="5" t="s">
        <v>64</v>
      </c>
      <c r="G115" s="13" t="s">
        <v>73</v>
      </c>
      <c r="H115" s="82"/>
      <c r="I115" s="88">
        <v>0</v>
      </c>
      <c r="J115" s="61">
        <v>6</v>
      </c>
      <c r="K115" s="47">
        <v>190</v>
      </c>
      <c r="L115" s="44">
        <v>48</v>
      </c>
      <c r="M115" s="44">
        <v>123</v>
      </c>
      <c r="N115" s="44">
        <f>COLOR!R118</f>
        <v>44.948170413695728</v>
      </c>
      <c r="O115" s="44">
        <f>COLOR!S118</f>
        <v>61.37601859726599</v>
      </c>
      <c r="P115" s="51">
        <f>COLOR!T118</f>
        <v>-8.9685583102785174</v>
      </c>
      <c r="Q115" s="47">
        <v>74</v>
      </c>
      <c r="R115" s="44">
        <v>83</v>
      </c>
      <c r="S115" s="44">
        <v>71</v>
      </c>
      <c r="T115" s="44">
        <f>COLOR!R344</f>
        <v>34.219788827877771</v>
      </c>
      <c r="U115" s="44">
        <f>COLOR!S344</f>
        <v>-6.1845938595441741</v>
      </c>
      <c r="V115" s="51">
        <f>COLOR!T344</f>
        <v>5.8282524759198706</v>
      </c>
      <c r="W115" s="63">
        <f>COLOR!BE344</f>
        <v>69.989142989700682</v>
      </c>
      <c r="X115" s="119">
        <v>1.5</v>
      </c>
      <c r="Y115" s="133">
        <v>1</v>
      </c>
      <c r="Z115" s="134">
        <v>1</v>
      </c>
      <c r="AA115" s="140">
        <v>1</v>
      </c>
      <c r="AB115" s="148">
        <f t="shared" si="48"/>
        <v>34.219788827877771</v>
      </c>
      <c r="AC115" s="135">
        <f t="shared" si="49"/>
        <v>-6.1845938595441741</v>
      </c>
      <c r="AD115" s="135">
        <f t="shared" si="50"/>
        <v>5.8282524759198706</v>
      </c>
      <c r="AE115" s="136">
        <f t="shared" si="51"/>
        <v>8.4981014427092827</v>
      </c>
      <c r="AF115" s="136">
        <f t="shared" si="52"/>
        <v>-6.3150373716795611</v>
      </c>
      <c r="AG115" s="136">
        <f t="shared" si="53"/>
        <v>5.8282524759198706</v>
      </c>
      <c r="AH115" s="136">
        <f t="shared" si="54"/>
        <v>8.5934989340067762</v>
      </c>
      <c r="AI115" s="136">
        <f t="shared" si="55"/>
        <v>137.2955718888449</v>
      </c>
      <c r="AJ115" s="136">
        <f t="shared" si="56"/>
        <v>44.948170413695728</v>
      </c>
      <c r="AK115" s="136">
        <f t="shared" si="57"/>
        <v>61.37601859726599</v>
      </c>
      <c r="AL115" s="136">
        <f t="shared" si="58"/>
        <v>-8.9685583102785174</v>
      </c>
      <c r="AM115" s="136">
        <f t="shared" si="59"/>
        <v>62.027821959317635</v>
      </c>
      <c r="AN115" s="136">
        <f t="shared" si="60"/>
        <v>2.1091686066674387E-2</v>
      </c>
      <c r="AO115" s="136">
        <f t="shared" si="61"/>
        <v>62.670542313541887</v>
      </c>
      <c r="AP115" s="136">
        <f t="shared" si="62"/>
        <v>-8.9685583102785174</v>
      </c>
      <c r="AQ115" s="136">
        <f t="shared" si="63"/>
        <v>63.309019199781559</v>
      </c>
      <c r="AR115" s="136">
        <f t="shared" si="64"/>
        <v>351.8559000382233</v>
      </c>
      <c r="AS115" s="136">
        <f t="shared" si="65"/>
        <v>35.951259066894167</v>
      </c>
      <c r="AT115" s="136">
        <f t="shared" si="66"/>
        <v>64.5757359635341</v>
      </c>
      <c r="AU115" s="136">
        <f t="shared" si="67"/>
        <v>145.43967185062161</v>
      </c>
      <c r="AV115" s="136">
        <f t="shared" si="68"/>
        <v>10.728381585817957</v>
      </c>
      <c r="AW115" s="136">
        <f t="shared" si="69"/>
        <v>54.715520265774785</v>
      </c>
      <c r="AX115" s="137">
        <f t="shared" si="70"/>
        <v>44.543996856974836</v>
      </c>
      <c r="AY115" s="137">
        <f t="shared" si="71"/>
        <v>0.60018595263037278</v>
      </c>
      <c r="AZ115" s="137">
        <f t="shared" si="72"/>
        <v>1.1435669104031687</v>
      </c>
      <c r="BA115" s="136">
        <f t="shared" si="73"/>
        <v>2.6178066580102373</v>
      </c>
      <c r="BB115" s="137">
        <f t="shared" si="74"/>
        <v>1.3236616100698781</v>
      </c>
      <c r="BC115" s="137">
        <f t="shared" si="75"/>
        <v>5.1210358806263574E-30</v>
      </c>
      <c r="BD115" s="137">
        <f t="shared" si="76"/>
        <v>1.9257238151617211</v>
      </c>
      <c r="BE115" s="149">
        <f t="shared" si="77"/>
        <v>-3.4423829599414506E-31</v>
      </c>
      <c r="BF115" s="159">
        <f t="shared" si="78"/>
        <v>40.710445726951889</v>
      </c>
      <c r="BG115" s="160">
        <f t="shared" si="79"/>
        <v>69.161997982865202</v>
      </c>
    </row>
    <row r="116" spans="1:59" ht="15" thickBot="1" x14ac:dyDescent="0.3">
      <c r="A116" s="16">
        <v>115</v>
      </c>
      <c r="B116" s="18">
        <v>24</v>
      </c>
      <c r="C116" s="18" t="s">
        <v>6</v>
      </c>
      <c r="D116" s="18">
        <v>68</v>
      </c>
      <c r="E116" s="18" t="s">
        <v>6</v>
      </c>
      <c r="F116" s="18" t="s">
        <v>64</v>
      </c>
      <c r="G116" s="17" t="s">
        <v>73</v>
      </c>
      <c r="H116" s="102"/>
      <c r="I116" s="89">
        <v>0</v>
      </c>
      <c r="J116" s="77">
        <v>6</v>
      </c>
      <c r="K116" s="47">
        <v>177</v>
      </c>
      <c r="L116" s="44">
        <v>71</v>
      </c>
      <c r="M116" s="44">
        <v>161</v>
      </c>
      <c r="N116" s="44">
        <f>COLOR!R119</f>
        <v>47.5514430413564</v>
      </c>
      <c r="O116" s="44">
        <f>COLOR!S119</f>
        <v>54.083437622942597</v>
      </c>
      <c r="P116" s="51">
        <f>COLOR!T119</f>
        <v>-28.072421688661354</v>
      </c>
      <c r="Q116" s="47">
        <v>92</v>
      </c>
      <c r="R116" s="44">
        <v>84</v>
      </c>
      <c r="S116" s="44">
        <v>71</v>
      </c>
      <c r="T116" s="44">
        <f>COLOR!R345</f>
        <v>36.154271292338379</v>
      </c>
      <c r="U116" s="44">
        <f>COLOR!S345</f>
        <v>0.85901283517289539</v>
      </c>
      <c r="V116" s="51">
        <f>COLOR!T345</f>
        <v>8.7892699669004042</v>
      </c>
      <c r="W116" s="63">
        <f>COLOR!BE345</f>
        <v>65.738263055660966</v>
      </c>
      <c r="X116" s="119">
        <v>1.5</v>
      </c>
      <c r="Y116" s="133">
        <v>1</v>
      </c>
      <c r="Z116" s="134">
        <v>1</v>
      </c>
      <c r="AA116" s="140">
        <v>1</v>
      </c>
      <c r="AB116" s="148">
        <f t="shared" si="48"/>
        <v>36.154271292338379</v>
      </c>
      <c r="AC116" s="135">
        <f t="shared" si="49"/>
        <v>0.85901283517289539</v>
      </c>
      <c r="AD116" s="135">
        <f t="shared" si="50"/>
        <v>8.7892699669004042</v>
      </c>
      <c r="AE116" s="136">
        <f t="shared" si="51"/>
        <v>8.8311476944986715</v>
      </c>
      <c r="AF116" s="136">
        <f t="shared" si="52"/>
        <v>0.8784623966798053</v>
      </c>
      <c r="AG116" s="136">
        <f t="shared" si="53"/>
        <v>8.7892699669004042</v>
      </c>
      <c r="AH116" s="136">
        <f t="shared" si="54"/>
        <v>8.8330607794488678</v>
      </c>
      <c r="AI116" s="136">
        <f t="shared" si="55"/>
        <v>84.292405541249693</v>
      </c>
      <c r="AJ116" s="136">
        <f t="shared" si="56"/>
        <v>47.5514430413564</v>
      </c>
      <c r="AK116" s="136">
        <f t="shared" si="57"/>
        <v>54.083437622942597</v>
      </c>
      <c r="AL116" s="136">
        <f t="shared" si="58"/>
        <v>-28.072421688661354</v>
      </c>
      <c r="AM116" s="136">
        <f t="shared" si="59"/>
        <v>60.935039875105907</v>
      </c>
      <c r="AN116" s="136">
        <f t="shared" si="60"/>
        <v>2.2641758901070785E-2</v>
      </c>
      <c r="AO116" s="136">
        <f t="shared" si="61"/>
        <v>55.307981778142363</v>
      </c>
      <c r="AP116" s="136">
        <f t="shared" si="62"/>
        <v>-28.072421688661354</v>
      </c>
      <c r="AQ116" s="136">
        <f t="shared" si="63"/>
        <v>62.02446056063166</v>
      </c>
      <c r="AR116" s="136">
        <f t="shared" si="64"/>
        <v>333.08922372379135</v>
      </c>
      <c r="AS116" s="136">
        <f t="shared" si="65"/>
        <v>35.428760670040262</v>
      </c>
      <c r="AT116" s="136">
        <f t="shared" si="66"/>
        <v>28.690814632520528</v>
      </c>
      <c r="AU116" s="136">
        <f t="shared" si="67"/>
        <v>111.20318181745836</v>
      </c>
      <c r="AV116" s="136">
        <f t="shared" si="68"/>
        <v>11.397171749018021</v>
      </c>
      <c r="AW116" s="136">
        <f t="shared" si="69"/>
        <v>53.191399781182795</v>
      </c>
      <c r="AX116" s="137">
        <f t="shared" si="70"/>
        <v>38.626828514972694</v>
      </c>
      <c r="AY116" s="137">
        <f t="shared" si="71"/>
        <v>0.82405955856591306</v>
      </c>
      <c r="AZ116" s="137">
        <f t="shared" si="72"/>
        <v>1.107128626165728</v>
      </c>
      <c r="BA116" s="136">
        <f t="shared" si="73"/>
        <v>2.5942942301518119</v>
      </c>
      <c r="BB116" s="137">
        <f t="shared" si="74"/>
        <v>1.4379311331743614</v>
      </c>
      <c r="BC116" s="137">
        <f t="shared" si="75"/>
        <v>2.0918367759532853E-41</v>
      </c>
      <c r="BD116" s="137">
        <f t="shared" si="76"/>
        <v>1.9181935929903318</v>
      </c>
      <c r="BE116" s="149">
        <f t="shared" si="77"/>
        <v>-1.4006434454038488E-42</v>
      </c>
      <c r="BF116" s="159">
        <f t="shared" si="78"/>
        <v>35.326546976076223</v>
      </c>
      <c r="BG116" s="160">
        <f t="shared" si="79"/>
        <v>64.742750217292013</v>
      </c>
    </row>
    <row r="117" spans="1:59" ht="15" thickBot="1" x14ac:dyDescent="0.3">
      <c r="A117" s="103">
        <v>116</v>
      </c>
      <c r="B117" s="105">
        <v>24</v>
      </c>
      <c r="C117" s="105" t="s">
        <v>6</v>
      </c>
      <c r="D117" s="105">
        <v>68</v>
      </c>
      <c r="E117" s="105" t="s">
        <v>6</v>
      </c>
      <c r="F117" s="105" t="s">
        <v>64</v>
      </c>
      <c r="G117" s="104" t="s">
        <v>73</v>
      </c>
      <c r="H117" s="108"/>
      <c r="I117" s="109">
        <v>0</v>
      </c>
      <c r="J117" s="106">
        <v>6</v>
      </c>
      <c r="K117" s="48">
        <v>181</v>
      </c>
      <c r="L117" s="49">
        <v>54</v>
      </c>
      <c r="M117" s="49">
        <v>150</v>
      </c>
      <c r="N117" s="49">
        <f>COLOR!R120</f>
        <v>45.191104264840568</v>
      </c>
      <c r="O117" s="49">
        <f>COLOR!S120</f>
        <v>60.387210821256367</v>
      </c>
      <c r="P117" s="52">
        <f>COLOR!T120</f>
        <v>-25.128054198846318</v>
      </c>
      <c r="Q117" s="48">
        <v>29</v>
      </c>
      <c r="R117" s="49">
        <v>43</v>
      </c>
      <c r="S117" s="49">
        <v>19</v>
      </c>
      <c r="T117" s="49">
        <f>COLOR!R346</f>
        <v>15.722885115621182</v>
      </c>
      <c r="U117" s="49">
        <f>COLOR!S346</f>
        <v>-11.439809809708045</v>
      </c>
      <c r="V117" s="52">
        <f>COLOR!T346</f>
        <v>13.70752747929831</v>
      </c>
      <c r="W117" s="64">
        <f>COLOR!BE346</f>
        <v>86.808405335124377</v>
      </c>
      <c r="X117" s="120">
        <v>2.8</v>
      </c>
      <c r="Y117" s="133">
        <v>1</v>
      </c>
      <c r="Z117" s="134">
        <v>1</v>
      </c>
      <c r="AA117" s="140">
        <v>1</v>
      </c>
      <c r="AB117" s="148">
        <f t="shared" si="48"/>
        <v>15.722885115621182</v>
      </c>
      <c r="AC117" s="135">
        <f t="shared" si="49"/>
        <v>-11.439809809708045</v>
      </c>
      <c r="AD117" s="135">
        <f t="shared" si="50"/>
        <v>13.70752747929831</v>
      </c>
      <c r="AE117" s="136">
        <f t="shared" si="51"/>
        <v>17.854006779376185</v>
      </c>
      <c r="AF117" s="136">
        <f t="shared" si="52"/>
        <v>-11.518697852506536</v>
      </c>
      <c r="AG117" s="136">
        <f t="shared" si="53"/>
        <v>13.70752747929831</v>
      </c>
      <c r="AH117" s="136">
        <f t="shared" si="54"/>
        <v>17.904656093124405</v>
      </c>
      <c r="AI117" s="136">
        <f t="shared" si="55"/>
        <v>130.04097874088762</v>
      </c>
      <c r="AJ117" s="136">
        <f t="shared" si="56"/>
        <v>45.191104264840568</v>
      </c>
      <c r="AK117" s="136">
        <f t="shared" si="57"/>
        <v>60.387210821256367</v>
      </c>
      <c r="AL117" s="136">
        <f t="shared" si="58"/>
        <v>-25.128054198846318</v>
      </c>
      <c r="AM117" s="136">
        <f t="shared" si="59"/>
        <v>65.406684204223495</v>
      </c>
      <c r="AN117" s="136">
        <f t="shared" si="60"/>
        <v>6.8959225818199799E-3</v>
      </c>
      <c r="AO117" s="136">
        <f t="shared" si="61"/>
        <v>60.803636352011793</v>
      </c>
      <c r="AP117" s="136">
        <f t="shared" si="62"/>
        <v>-25.128054198846318</v>
      </c>
      <c r="AQ117" s="136">
        <f t="shared" si="63"/>
        <v>65.79134670644649</v>
      </c>
      <c r="AR117" s="136">
        <f t="shared" si="64"/>
        <v>337.54637327331056</v>
      </c>
      <c r="AS117" s="136">
        <f t="shared" si="65"/>
        <v>41.848001399785446</v>
      </c>
      <c r="AT117" s="136">
        <f t="shared" si="66"/>
        <v>53.793676007099094</v>
      </c>
      <c r="AU117" s="136">
        <f t="shared" si="67"/>
        <v>152.49460546757706</v>
      </c>
      <c r="AV117" s="136">
        <f t="shared" si="68"/>
        <v>29.468219149219387</v>
      </c>
      <c r="AW117" s="136">
        <f t="shared" si="69"/>
        <v>47.886690613322088</v>
      </c>
      <c r="AX117" s="137">
        <f t="shared" si="70"/>
        <v>66.6752374661977</v>
      </c>
      <c r="AY117" s="137">
        <f t="shared" si="71"/>
        <v>0.63653577692518959</v>
      </c>
      <c r="AZ117" s="137">
        <f t="shared" si="72"/>
        <v>1.285758565636407</v>
      </c>
      <c r="BA117" s="136">
        <f t="shared" si="73"/>
        <v>2.8831600629903447</v>
      </c>
      <c r="BB117" s="137">
        <f t="shared" si="74"/>
        <v>1.3995662512566827</v>
      </c>
      <c r="BC117" s="137">
        <f t="shared" si="75"/>
        <v>2.9889585369999109E-33</v>
      </c>
      <c r="BD117" s="137">
        <f t="shared" si="76"/>
        <v>1.9733853882050023</v>
      </c>
      <c r="BE117" s="149">
        <f t="shared" si="77"/>
        <v>-2.0589185287266935E-34</v>
      </c>
      <c r="BF117" s="159">
        <f t="shared" si="78"/>
        <v>55.413921556201942</v>
      </c>
      <c r="BG117" s="160">
        <f t="shared" si="79"/>
        <v>81.653679016936096</v>
      </c>
    </row>
    <row r="118" spans="1:59" x14ac:dyDescent="0.25">
      <c r="A118" s="60">
        <v>117</v>
      </c>
      <c r="B118" s="6">
        <v>25</v>
      </c>
      <c r="C118" s="6" t="s">
        <v>3</v>
      </c>
      <c r="D118" s="6">
        <v>23</v>
      </c>
      <c r="E118" s="6" t="s">
        <v>10</v>
      </c>
      <c r="F118" s="6" t="s">
        <v>11</v>
      </c>
      <c r="G118" s="12" t="s">
        <v>63</v>
      </c>
      <c r="H118" s="6">
        <v>4</v>
      </c>
      <c r="I118" s="84">
        <v>0</v>
      </c>
      <c r="J118" s="107">
        <v>5</v>
      </c>
      <c r="K118" s="53">
        <v>250</v>
      </c>
      <c r="L118" s="54">
        <v>162</v>
      </c>
      <c r="M118" s="54">
        <v>250</v>
      </c>
      <c r="N118" s="54">
        <f>COLOR!R121</f>
        <v>77.923914021831806</v>
      </c>
      <c r="O118" s="54">
        <f>COLOR!S121</f>
        <v>45.841859828308017</v>
      </c>
      <c r="P118" s="55">
        <f>COLOR!T121</f>
        <v>-30.508826432065916</v>
      </c>
      <c r="Q118" s="53">
        <v>165</v>
      </c>
      <c r="R118" s="54">
        <v>134</v>
      </c>
      <c r="S118" s="54">
        <v>151</v>
      </c>
      <c r="T118" s="54">
        <f>COLOR!R347</f>
        <v>59.256423523034471</v>
      </c>
      <c r="U118" s="54">
        <f>COLOR!S347</f>
        <v>14.714312624466375</v>
      </c>
      <c r="V118" s="55">
        <f>COLOR!T347</f>
        <v>-4.5929785465914419</v>
      </c>
      <c r="W118" s="65">
        <f>COLOR!BE347</f>
        <v>44.598548945824803</v>
      </c>
      <c r="X118" s="118">
        <v>1.9</v>
      </c>
      <c r="Y118" s="133">
        <v>1</v>
      </c>
      <c r="Z118" s="134">
        <v>1</v>
      </c>
      <c r="AA118" s="140">
        <v>1</v>
      </c>
      <c r="AB118" s="148">
        <f t="shared" si="48"/>
        <v>59.256423523034471</v>
      </c>
      <c r="AC118" s="135">
        <f t="shared" si="49"/>
        <v>14.714312624466375</v>
      </c>
      <c r="AD118" s="135">
        <f t="shared" si="50"/>
        <v>-4.5929785465914419</v>
      </c>
      <c r="AE118" s="136">
        <f t="shared" si="51"/>
        <v>15.414488247748602</v>
      </c>
      <c r="AF118" s="136">
        <f t="shared" si="52"/>
        <v>15.025977492873949</v>
      </c>
      <c r="AG118" s="136">
        <f t="shared" si="53"/>
        <v>-4.5929785465914419</v>
      </c>
      <c r="AH118" s="136">
        <f t="shared" si="54"/>
        <v>15.71227073168623</v>
      </c>
      <c r="AI118" s="136">
        <f t="shared" si="55"/>
        <v>343.00322147035104</v>
      </c>
      <c r="AJ118" s="136">
        <f t="shared" si="56"/>
        <v>77.923914021831806</v>
      </c>
      <c r="AK118" s="136">
        <f t="shared" si="57"/>
        <v>45.841859828308017</v>
      </c>
      <c r="AL118" s="136">
        <f t="shared" si="58"/>
        <v>-30.508826432065916</v>
      </c>
      <c r="AM118" s="136">
        <f t="shared" si="59"/>
        <v>55.06600224076707</v>
      </c>
      <c r="AN118" s="136">
        <f t="shared" si="60"/>
        <v>2.1181068824740634E-2</v>
      </c>
      <c r="AO118" s="136">
        <f t="shared" si="61"/>
        <v>46.812839416385522</v>
      </c>
      <c r="AP118" s="136">
        <f t="shared" si="62"/>
        <v>-30.508826432065916</v>
      </c>
      <c r="AQ118" s="136">
        <f t="shared" si="63"/>
        <v>55.876922109992975</v>
      </c>
      <c r="AR118" s="136">
        <f t="shared" si="64"/>
        <v>326.90694035068566</v>
      </c>
      <c r="AS118" s="136">
        <f t="shared" si="65"/>
        <v>35.794596420839603</v>
      </c>
      <c r="AT118" s="136">
        <f t="shared" si="66"/>
        <v>334.95508091051835</v>
      </c>
      <c r="AU118" s="136">
        <f t="shared" si="67"/>
        <v>16.096281119665377</v>
      </c>
      <c r="AV118" s="136">
        <f t="shared" si="68"/>
        <v>18.667490498797335</v>
      </c>
      <c r="AW118" s="136">
        <f t="shared" si="69"/>
        <v>40.164651378306743</v>
      </c>
      <c r="AX118" s="137">
        <f t="shared" si="70"/>
        <v>8.2967790272203672</v>
      </c>
      <c r="AY118" s="137">
        <f t="shared" si="71"/>
        <v>1.3619999471135247</v>
      </c>
      <c r="AZ118" s="137">
        <f t="shared" si="72"/>
        <v>1.2711178873444211</v>
      </c>
      <c r="BA118" s="136">
        <f t="shared" si="73"/>
        <v>2.6107568389377818</v>
      </c>
      <c r="BB118" s="137">
        <f t="shared" si="74"/>
        <v>1.7312835764820025</v>
      </c>
      <c r="BC118" s="137">
        <f t="shared" si="75"/>
        <v>9.5351865580950379E-2</v>
      </c>
      <c r="BD118" s="137">
        <f t="shared" si="76"/>
        <v>1.9235486635305765</v>
      </c>
      <c r="BE118" s="149">
        <f t="shared" si="77"/>
        <v>-6.4023429477639204E-3</v>
      </c>
      <c r="BF118" s="159">
        <f t="shared" si="78"/>
        <v>21.790951134323059</v>
      </c>
      <c r="BG118" s="160">
        <f t="shared" si="79"/>
        <v>40.503769781965254</v>
      </c>
    </row>
    <row r="119" spans="1:59" x14ac:dyDescent="0.25">
      <c r="A119" s="9">
        <v>118</v>
      </c>
      <c r="B119" s="5">
        <v>25</v>
      </c>
      <c r="C119" s="5" t="s">
        <v>3</v>
      </c>
      <c r="D119" s="5">
        <v>23</v>
      </c>
      <c r="E119" s="5" t="s">
        <v>10</v>
      </c>
      <c r="F119" s="5" t="s">
        <v>11</v>
      </c>
      <c r="G119" s="13" t="s">
        <v>63</v>
      </c>
      <c r="H119" s="5">
        <v>4</v>
      </c>
      <c r="I119" s="85">
        <v>0</v>
      </c>
      <c r="J119" s="93">
        <v>5</v>
      </c>
      <c r="K119" s="47">
        <v>249</v>
      </c>
      <c r="L119" s="44">
        <v>157</v>
      </c>
      <c r="M119" s="44">
        <v>239</v>
      </c>
      <c r="N119" s="44">
        <f>COLOR!R122</f>
        <v>76.376578010701934</v>
      </c>
      <c r="O119" s="44">
        <f>COLOR!S122</f>
        <v>46.174572971363901</v>
      </c>
      <c r="P119" s="51">
        <f>COLOR!T122</f>
        <v>-26.945296330561618</v>
      </c>
      <c r="Q119" s="47">
        <v>110</v>
      </c>
      <c r="R119" s="44">
        <v>135</v>
      </c>
      <c r="S119" s="44">
        <v>67</v>
      </c>
      <c r="T119" s="44">
        <f>COLOR!R348</f>
        <v>53.025512918673371</v>
      </c>
      <c r="U119" s="44">
        <f>COLOR!S348</f>
        <v>-20.722908740390679</v>
      </c>
      <c r="V119" s="51">
        <f>COLOR!T348</f>
        <v>33.399442922171318</v>
      </c>
      <c r="W119" s="63">
        <f>COLOR!BE348</f>
        <v>93.070042740868132</v>
      </c>
      <c r="X119" s="119">
        <v>2.1</v>
      </c>
      <c r="Y119" s="133">
        <v>1</v>
      </c>
      <c r="Z119" s="134">
        <v>1</v>
      </c>
      <c r="AA119" s="140">
        <v>1</v>
      </c>
      <c r="AB119" s="148">
        <f t="shared" si="48"/>
        <v>53.025512918673371</v>
      </c>
      <c r="AC119" s="135">
        <f t="shared" si="49"/>
        <v>-20.722908740390679</v>
      </c>
      <c r="AD119" s="135">
        <f t="shared" si="50"/>
        <v>33.399442922171318</v>
      </c>
      <c r="AE119" s="136">
        <f t="shared" si="51"/>
        <v>39.306001248841632</v>
      </c>
      <c r="AF119" s="136">
        <f t="shared" si="52"/>
        <v>-20.790693050075532</v>
      </c>
      <c r="AG119" s="136">
        <f t="shared" si="53"/>
        <v>33.399442922171318</v>
      </c>
      <c r="AH119" s="136">
        <f t="shared" si="54"/>
        <v>39.34178065382703</v>
      </c>
      <c r="AI119" s="136">
        <f t="shared" si="55"/>
        <v>121.90169486360287</v>
      </c>
      <c r="AJ119" s="136">
        <f t="shared" si="56"/>
        <v>76.376578010701934</v>
      </c>
      <c r="AK119" s="136">
        <f t="shared" si="57"/>
        <v>46.174572971363901</v>
      </c>
      <c r="AL119" s="136">
        <f t="shared" si="58"/>
        <v>-26.945296330561618</v>
      </c>
      <c r="AM119" s="136">
        <f t="shared" si="59"/>
        <v>53.461576701679753</v>
      </c>
      <c r="AN119" s="136">
        <f t="shared" si="60"/>
        <v>3.2709843262850313E-3</v>
      </c>
      <c r="AO119" s="136">
        <f t="shared" si="61"/>
        <v>46.325609275826139</v>
      </c>
      <c r="AP119" s="136">
        <f t="shared" si="62"/>
        <v>-26.945296330561618</v>
      </c>
      <c r="AQ119" s="136">
        <f t="shared" si="63"/>
        <v>53.592080283548299</v>
      </c>
      <c r="AR119" s="136">
        <f t="shared" si="64"/>
        <v>329.81557141980312</v>
      </c>
      <c r="AS119" s="136">
        <f t="shared" si="65"/>
        <v>46.466930468687664</v>
      </c>
      <c r="AT119" s="136">
        <f t="shared" si="66"/>
        <v>45.858633141702995</v>
      </c>
      <c r="AU119" s="136">
        <f t="shared" si="67"/>
        <v>152.08612344379975</v>
      </c>
      <c r="AV119" s="136">
        <f t="shared" si="68"/>
        <v>23.351065092028563</v>
      </c>
      <c r="AW119" s="136">
        <f t="shared" si="69"/>
        <v>14.250299629721269</v>
      </c>
      <c r="AX119" s="137">
        <f t="shared" si="70"/>
        <v>89.123591455042515</v>
      </c>
      <c r="AY119" s="137">
        <f t="shared" si="71"/>
        <v>0.67310279017350283</v>
      </c>
      <c r="AZ119" s="137">
        <f t="shared" si="72"/>
        <v>1.2109699668788299</v>
      </c>
      <c r="BA119" s="136">
        <f t="shared" si="73"/>
        <v>3.0910118710909447</v>
      </c>
      <c r="BB119" s="137">
        <f t="shared" si="74"/>
        <v>1.4691553082390771</v>
      </c>
      <c r="BC119" s="137">
        <f t="shared" si="75"/>
        <v>9.8260313115764019E-36</v>
      </c>
      <c r="BD119" s="137">
        <f t="shared" si="76"/>
        <v>1.987077483451053</v>
      </c>
      <c r="BE119" s="149">
        <f t="shared" si="77"/>
        <v>-6.8155405989232874E-37</v>
      </c>
      <c r="BF119" s="159">
        <f t="shared" si="78"/>
        <v>63.820875698009139</v>
      </c>
      <c r="BG119" s="160">
        <f t="shared" si="79"/>
        <v>90.093066408325043</v>
      </c>
    </row>
    <row r="120" spans="1:59" x14ac:dyDescent="0.25">
      <c r="A120" s="9">
        <v>119</v>
      </c>
      <c r="B120" s="5">
        <v>25</v>
      </c>
      <c r="C120" s="5" t="s">
        <v>3</v>
      </c>
      <c r="D120" s="5">
        <v>23</v>
      </c>
      <c r="E120" s="5" t="s">
        <v>10</v>
      </c>
      <c r="F120" s="5" t="s">
        <v>11</v>
      </c>
      <c r="G120" s="13" t="s">
        <v>63</v>
      </c>
      <c r="H120" s="5">
        <v>4</v>
      </c>
      <c r="I120" s="85">
        <v>0</v>
      </c>
      <c r="J120" s="93">
        <v>5</v>
      </c>
      <c r="K120" s="47">
        <v>255</v>
      </c>
      <c r="L120" s="44">
        <v>145</v>
      </c>
      <c r="M120" s="44">
        <v>255</v>
      </c>
      <c r="N120" s="44">
        <f>COLOR!R123</f>
        <v>75.293489999655478</v>
      </c>
      <c r="O120" s="44">
        <f>COLOR!S123</f>
        <v>56.778958902598099</v>
      </c>
      <c r="P120" s="51">
        <f>COLOR!T123</f>
        <v>-37.225016856746883</v>
      </c>
      <c r="Q120" s="47">
        <v>94</v>
      </c>
      <c r="R120" s="44">
        <v>105</v>
      </c>
      <c r="S120" s="44">
        <v>75</v>
      </c>
      <c r="T120" s="44">
        <f>COLOR!R349</f>
        <v>42.77908937219842</v>
      </c>
      <c r="U120" s="44">
        <f>COLOR!S349</f>
        <v>-10.026405312618031</v>
      </c>
      <c r="V120" s="51">
        <f>COLOR!T349</f>
        <v>15.51754428600699</v>
      </c>
      <c r="W120" s="63">
        <f>COLOR!BE349</f>
        <v>91.114876348418491</v>
      </c>
      <c r="X120" s="119">
        <v>3</v>
      </c>
      <c r="Y120" s="133">
        <v>1</v>
      </c>
      <c r="Z120" s="134">
        <v>1</v>
      </c>
      <c r="AA120" s="140">
        <v>1</v>
      </c>
      <c r="AB120" s="148">
        <f t="shared" si="48"/>
        <v>42.77908937219842</v>
      </c>
      <c r="AC120" s="135">
        <f t="shared" si="49"/>
        <v>-10.026405312618031</v>
      </c>
      <c r="AD120" s="135">
        <f t="shared" si="50"/>
        <v>15.51754428600699</v>
      </c>
      <c r="AE120" s="136">
        <f t="shared" si="51"/>
        <v>18.474928529255081</v>
      </c>
      <c r="AF120" s="136">
        <f t="shared" si="52"/>
        <v>-10.080152477759214</v>
      </c>
      <c r="AG120" s="136">
        <f t="shared" si="53"/>
        <v>15.51754428600699</v>
      </c>
      <c r="AH120" s="136">
        <f t="shared" si="54"/>
        <v>18.504152362187885</v>
      </c>
      <c r="AI120" s="136">
        <f t="shared" si="55"/>
        <v>123.0076383147007</v>
      </c>
      <c r="AJ120" s="136">
        <f t="shared" si="56"/>
        <v>75.293489999655478</v>
      </c>
      <c r="AK120" s="136">
        <f t="shared" si="57"/>
        <v>56.778958902598099</v>
      </c>
      <c r="AL120" s="136">
        <f t="shared" si="58"/>
        <v>-37.225016856746883</v>
      </c>
      <c r="AM120" s="136">
        <f t="shared" si="59"/>
        <v>67.893681989180806</v>
      </c>
      <c r="AN120" s="136">
        <f t="shared" si="60"/>
        <v>5.3605617831489205E-3</v>
      </c>
      <c r="AO120" s="136">
        <f t="shared" si="61"/>
        <v>57.083326019778347</v>
      </c>
      <c r="AP120" s="136">
        <f t="shared" si="62"/>
        <v>-37.225016856746883</v>
      </c>
      <c r="AQ120" s="136">
        <f t="shared" si="63"/>
        <v>68.148426170128047</v>
      </c>
      <c r="AR120" s="136">
        <f t="shared" si="64"/>
        <v>326.89093918261398</v>
      </c>
      <c r="AS120" s="136">
        <f t="shared" si="65"/>
        <v>43.326289266157964</v>
      </c>
      <c r="AT120" s="136">
        <f t="shared" si="66"/>
        <v>44.949288748657352</v>
      </c>
      <c r="AU120" s="136">
        <f t="shared" si="67"/>
        <v>156.11669913208672</v>
      </c>
      <c r="AV120" s="136">
        <f t="shared" si="68"/>
        <v>32.514400627457057</v>
      </c>
      <c r="AW120" s="136">
        <f t="shared" si="69"/>
        <v>49.644273807940166</v>
      </c>
      <c r="AX120" s="137">
        <f t="shared" si="70"/>
        <v>69.484938496544615</v>
      </c>
      <c r="AY120" s="137">
        <f t="shared" si="71"/>
        <v>0.67819409852553281</v>
      </c>
      <c r="AZ120" s="137">
        <f t="shared" si="72"/>
        <v>1.121480949621247</v>
      </c>
      <c r="BA120" s="136">
        <f t="shared" si="73"/>
        <v>2.949683016977108</v>
      </c>
      <c r="BB120" s="137">
        <f t="shared" si="74"/>
        <v>1.440754505369777</v>
      </c>
      <c r="BC120" s="137">
        <f t="shared" si="75"/>
        <v>5.0376169044890271E-36</v>
      </c>
      <c r="BD120" s="137">
        <f t="shared" si="76"/>
        <v>1.9790371894837275</v>
      </c>
      <c r="BE120" s="149">
        <f t="shared" si="77"/>
        <v>-3.480057793115222E-37</v>
      </c>
      <c r="BF120" s="159">
        <f t="shared" si="78"/>
        <v>58.734785111625669</v>
      </c>
      <c r="BG120" s="160">
        <f t="shared" si="79"/>
        <v>85.116005802814854</v>
      </c>
    </row>
    <row r="121" spans="1:59" x14ac:dyDescent="0.25">
      <c r="A121" s="9">
        <v>120</v>
      </c>
      <c r="B121" s="5">
        <v>25</v>
      </c>
      <c r="C121" s="5" t="s">
        <v>3</v>
      </c>
      <c r="D121" s="5">
        <v>23</v>
      </c>
      <c r="E121" s="5" t="s">
        <v>10</v>
      </c>
      <c r="F121" s="5" t="s">
        <v>11</v>
      </c>
      <c r="G121" s="13" t="s">
        <v>63</v>
      </c>
      <c r="H121" s="5">
        <v>4</v>
      </c>
      <c r="I121" s="85">
        <v>0</v>
      </c>
      <c r="J121" s="93">
        <v>5</v>
      </c>
      <c r="K121" s="47">
        <v>233</v>
      </c>
      <c r="L121" s="44">
        <v>148</v>
      </c>
      <c r="M121" s="44">
        <v>211</v>
      </c>
      <c r="N121" s="44">
        <f>COLOR!R124</f>
        <v>71.707620972840147</v>
      </c>
      <c r="O121" s="44">
        <f>COLOR!S124</f>
        <v>41.027174059893923</v>
      </c>
      <c r="P121" s="51">
        <f>COLOR!T124</f>
        <v>-18.912964358659167</v>
      </c>
      <c r="Q121" s="47">
        <v>126</v>
      </c>
      <c r="R121" s="44">
        <v>111</v>
      </c>
      <c r="S121" s="44">
        <v>87</v>
      </c>
      <c r="T121" s="44">
        <f>COLOR!R350</f>
        <v>47.641052166180415</v>
      </c>
      <c r="U121" s="44">
        <f>COLOR!S350</f>
        <v>1.9240265230551223</v>
      </c>
      <c r="V121" s="51">
        <f>COLOR!T350</f>
        <v>15.531882366859129</v>
      </c>
      <c r="W121" s="63">
        <f>COLOR!BE350</f>
        <v>57.399506507965022</v>
      </c>
      <c r="X121" s="119">
        <v>2.2000000000000002</v>
      </c>
      <c r="Y121" s="133">
        <v>1</v>
      </c>
      <c r="Z121" s="134">
        <v>1</v>
      </c>
      <c r="AA121" s="140">
        <v>1</v>
      </c>
      <c r="AB121" s="148">
        <f t="shared" si="48"/>
        <v>47.641052166180415</v>
      </c>
      <c r="AC121" s="135">
        <f t="shared" si="49"/>
        <v>1.9240265230551223</v>
      </c>
      <c r="AD121" s="135">
        <f t="shared" si="50"/>
        <v>15.531882366859129</v>
      </c>
      <c r="AE121" s="136">
        <f t="shared" si="51"/>
        <v>15.650598963597819</v>
      </c>
      <c r="AF121" s="136">
        <f t="shared" si="52"/>
        <v>2.0268161031737839</v>
      </c>
      <c r="AG121" s="136">
        <f t="shared" si="53"/>
        <v>15.531882366859129</v>
      </c>
      <c r="AH121" s="136">
        <f t="shared" si="54"/>
        <v>15.663567708987443</v>
      </c>
      <c r="AI121" s="136">
        <f t="shared" si="55"/>
        <v>82.565260818869305</v>
      </c>
      <c r="AJ121" s="136">
        <f t="shared" si="56"/>
        <v>71.707620972840147</v>
      </c>
      <c r="AK121" s="136">
        <f t="shared" si="57"/>
        <v>41.027174059893923</v>
      </c>
      <c r="AL121" s="136">
        <f t="shared" si="58"/>
        <v>-18.912964358659167</v>
      </c>
      <c r="AM121" s="136">
        <f t="shared" si="59"/>
        <v>45.176644764443772</v>
      </c>
      <c r="AN121" s="136">
        <f t="shared" si="60"/>
        <v>5.3424201219141265E-2</v>
      </c>
      <c r="AO121" s="136">
        <f t="shared" si="61"/>
        <v>43.219018062322426</v>
      </c>
      <c r="AP121" s="136">
        <f t="shared" si="62"/>
        <v>-18.912964358659167</v>
      </c>
      <c r="AQ121" s="136">
        <f t="shared" si="63"/>
        <v>47.176092919012106</v>
      </c>
      <c r="AR121" s="136">
        <f t="shared" si="64"/>
        <v>336.36545502666127</v>
      </c>
      <c r="AS121" s="136">
        <f t="shared" si="65"/>
        <v>31.419830313999775</v>
      </c>
      <c r="AT121" s="136">
        <f t="shared" si="66"/>
        <v>29.465357922765293</v>
      </c>
      <c r="AU121" s="136">
        <f t="shared" si="67"/>
        <v>106.19980579220805</v>
      </c>
      <c r="AV121" s="136">
        <f t="shared" si="68"/>
        <v>24.066568806659731</v>
      </c>
      <c r="AW121" s="136">
        <f t="shared" si="69"/>
        <v>31.512525210024663</v>
      </c>
      <c r="AX121" s="137">
        <f t="shared" si="70"/>
        <v>43.476496214337459</v>
      </c>
      <c r="AY121" s="137">
        <f t="shared" si="71"/>
        <v>0.81422581678006634</v>
      </c>
      <c r="AZ121" s="137">
        <f t="shared" si="72"/>
        <v>1.1317219842485584</v>
      </c>
      <c r="BA121" s="136">
        <f t="shared" si="73"/>
        <v>2.4138923641299899</v>
      </c>
      <c r="BB121" s="137">
        <f t="shared" si="74"/>
        <v>1.3837425550076135</v>
      </c>
      <c r="BC121" s="137">
        <f t="shared" si="75"/>
        <v>3.8480612822789176E-41</v>
      </c>
      <c r="BD121" s="137">
        <f t="shared" si="76"/>
        <v>1.8242922325929001</v>
      </c>
      <c r="BE121" s="149">
        <f t="shared" si="77"/>
        <v>-2.4504381884533166E-42</v>
      </c>
      <c r="BF121" s="159">
        <f t="shared" si="78"/>
        <v>40.122659850654351</v>
      </c>
      <c r="BG121" s="160">
        <f t="shared" si="79"/>
        <v>52.110494271617029</v>
      </c>
    </row>
    <row r="122" spans="1:59" ht="15" thickBot="1" x14ac:dyDescent="0.3">
      <c r="A122" s="10">
        <v>121</v>
      </c>
      <c r="B122" s="11">
        <v>25</v>
      </c>
      <c r="C122" s="11" t="s">
        <v>3</v>
      </c>
      <c r="D122" s="11">
        <v>23</v>
      </c>
      <c r="E122" s="11" t="s">
        <v>10</v>
      </c>
      <c r="F122" s="11" t="s">
        <v>11</v>
      </c>
      <c r="G122" s="15" t="s">
        <v>63</v>
      </c>
      <c r="H122" s="11">
        <v>4</v>
      </c>
      <c r="I122" s="96">
        <v>0</v>
      </c>
      <c r="J122" s="97">
        <v>5</v>
      </c>
      <c r="K122" s="56">
        <v>254</v>
      </c>
      <c r="L122" s="57">
        <v>122</v>
      </c>
      <c r="M122" s="57">
        <v>218</v>
      </c>
      <c r="N122" s="57">
        <f>COLOR!R125</f>
        <v>69.518176787449889</v>
      </c>
      <c r="O122" s="57">
        <f>COLOR!S125</f>
        <v>61.483301349474104</v>
      </c>
      <c r="P122" s="58">
        <f>COLOR!T125</f>
        <v>-25.885926704866247</v>
      </c>
      <c r="Q122" s="56">
        <v>79</v>
      </c>
      <c r="R122" s="57">
        <v>101</v>
      </c>
      <c r="S122" s="57">
        <v>53</v>
      </c>
      <c r="T122" s="57">
        <f>COLOR!R351</f>
        <v>39.990584152456066</v>
      </c>
      <c r="U122" s="57">
        <f>COLOR!S351</f>
        <v>-17.421699227419762</v>
      </c>
      <c r="V122" s="58">
        <f>COLOR!T351</f>
        <v>24.443551855050995</v>
      </c>
      <c r="W122" s="78">
        <f>COLOR!BE351</f>
        <v>98.137323455303857</v>
      </c>
      <c r="X122" s="122">
        <v>2.8</v>
      </c>
      <c r="Y122" s="133">
        <v>1</v>
      </c>
      <c r="Z122" s="134">
        <v>1</v>
      </c>
      <c r="AA122" s="140">
        <v>1</v>
      </c>
      <c r="AB122" s="148">
        <f t="shared" si="48"/>
        <v>39.990584152456066</v>
      </c>
      <c r="AC122" s="135">
        <f t="shared" si="49"/>
        <v>-17.421699227419762</v>
      </c>
      <c r="AD122" s="135">
        <f t="shared" si="50"/>
        <v>24.443551855050995</v>
      </c>
      <c r="AE122" s="136">
        <f t="shared" si="51"/>
        <v>30.016709201064085</v>
      </c>
      <c r="AF122" s="136">
        <f t="shared" si="52"/>
        <v>-17.464336099205447</v>
      </c>
      <c r="AG122" s="136">
        <f t="shared" si="53"/>
        <v>24.443551855050995</v>
      </c>
      <c r="AH122" s="136">
        <f t="shared" si="54"/>
        <v>30.041475707371259</v>
      </c>
      <c r="AI122" s="136">
        <f t="shared" si="55"/>
        <v>125.5449040827572</v>
      </c>
      <c r="AJ122" s="136">
        <f t="shared" si="56"/>
        <v>69.518176787449889</v>
      </c>
      <c r="AK122" s="136">
        <f t="shared" si="57"/>
        <v>61.483301349474104</v>
      </c>
      <c r="AL122" s="136">
        <f t="shared" si="58"/>
        <v>-25.885926704866247</v>
      </c>
      <c r="AM122" s="136">
        <f t="shared" si="59"/>
        <v>66.710400584915931</v>
      </c>
      <c r="AN122" s="136">
        <f t="shared" si="60"/>
        <v>2.4473428928551422E-3</v>
      </c>
      <c r="AO122" s="136">
        <f t="shared" si="61"/>
        <v>61.633772070061006</v>
      </c>
      <c r="AP122" s="136">
        <f t="shared" si="62"/>
        <v>-25.885926704866247</v>
      </c>
      <c r="AQ122" s="136">
        <f t="shared" si="63"/>
        <v>66.849106657859991</v>
      </c>
      <c r="AR122" s="136">
        <f t="shared" si="64"/>
        <v>337.21779780288711</v>
      </c>
      <c r="AS122" s="136">
        <f t="shared" si="65"/>
        <v>48.445291182615627</v>
      </c>
      <c r="AT122" s="136">
        <f t="shared" si="66"/>
        <v>51.381350942822166</v>
      </c>
      <c r="AU122" s="136">
        <f t="shared" si="67"/>
        <v>148.32710627987009</v>
      </c>
      <c r="AV122" s="136">
        <f t="shared" si="68"/>
        <v>29.527592634993823</v>
      </c>
      <c r="AW122" s="136">
        <f t="shared" si="69"/>
        <v>36.807630950488729</v>
      </c>
      <c r="AX122" s="137">
        <f t="shared" si="70"/>
        <v>86.225085861846324</v>
      </c>
      <c r="AY122" s="137">
        <f t="shared" si="71"/>
        <v>0.64642983041886704</v>
      </c>
      <c r="AZ122" s="137">
        <f t="shared" si="72"/>
        <v>1.0519461369740715</v>
      </c>
      <c r="BA122" s="136">
        <f t="shared" si="73"/>
        <v>3.180038103217703</v>
      </c>
      <c r="BB122" s="137">
        <f t="shared" si="74"/>
        <v>1.4697472204565627</v>
      </c>
      <c r="BC122" s="137">
        <f t="shared" si="75"/>
        <v>5.3688311055546756E-34</v>
      </c>
      <c r="BD122" s="137">
        <f t="shared" si="76"/>
        <v>1.9903248270515892</v>
      </c>
      <c r="BE122" s="149">
        <f t="shared" si="77"/>
        <v>-3.7300191855117134E-35</v>
      </c>
      <c r="BF122" s="159">
        <f t="shared" si="78"/>
        <v>66.057841722783863</v>
      </c>
      <c r="BG122" s="160">
        <f t="shared" si="79"/>
        <v>93.589825986336749</v>
      </c>
    </row>
    <row r="123" spans="1:59" x14ac:dyDescent="0.25">
      <c r="A123" s="60">
        <v>122</v>
      </c>
      <c r="B123" s="6">
        <v>26</v>
      </c>
      <c r="C123" s="6" t="s">
        <v>3</v>
      </c>
      <c r="D123" s="6">
        <v>66</v>
      </c>
      <c r="E123" s="6" t="s">
        <v>10</v>
      </c>
      <c r="F123" s="6" t="s">
        <v>64</v>
      </c>
      <c r="G123" s="12" t="s">
        <v>71</v>
      </c>
      <c r="H123" s="6">
        <v>4</v>
      </c>
      <c r="I123" s="84">
        <v>1</v>
      </c>
      <c r="J123" s="76">
        <v>3</v>
      </c>
      <c r="K123" s="45">
        <v>242</v>
      </c>
      <c r="L123" s="46">
        <v>186</v>
      </c>
      <c r="M123" s="46">
        <v>187</v>
      </c>
      <c r="N123" s="46">
        <f>COLOR!R126</f>
        <v>80.515418403409782</v>
      </c>
      <c r="O123" s="46">
        <f>COLOR!S126</f>
        <v>20.297699336488119</v>
      </c>
      <c r="P123" s="50">
        <f>COLOR!T126</f>
        <v>7.3063618028416766</v>
      </c>
      <c r="Q123" s="45">
        <v>135</v>
      </c>
      <c r="R123" s="46">
        <v>102</v>
      </c>
      <c r="S123" s="46">
        <v>72</v>
      </c>
      <c r="T123" s="46">
        <f>COLOR!R352</f>
        <v>45.827560221375748</v>
      </c>
      <c r="U123" s="46">
        <f>COLOR!S352</f>
        <v>9.1836591944314812</v>
      </c>
      <c r="V123" s="50">
        <f>COLOR!T352</f>
        <v>22.045990116460111</v>
      </c>
      <c r="W123" s="75">
        <f>COLOR!BE352</f>
        <v>39.294096711335328</v>
      </c>
      <c r="X123" s="121">
        <v>3.1</v>
      </c>
      <c r="Y123" s="133">
        <v>1</v>
      </c>
      <c r="Z123" s="134">
        <v>1</v>
      </c>
      <c r="AA123" s="140">
        <v>1</v>
      </c>
      <c r="AB123" s="148">
        <f t="shared" si="48"/>
        <v>45.827560221375748</v>
      </c>
      <c r="AC123" s="135">
        <f t="shared" si="49"/>
        <v>9.1836591944314812</v>
      </c>
      <c r="AD123" s="135">
        <f t="shared" si="50"/>
        <v>22.045990116460111</v>
      </c>
      <c r="AE123" s="136">
        <f t="shared" si="51"/>
        <v>23.882321420132566</v>
      </c>
      <c r="AF123" s="136">
        <f t="shared" si="52"/>
        <v>11.101381842123038</v>
      </c>
      <c r="AG123" s="136">
        <f t="shared" si="53"/>
        <v>22.045990116460111</v>
      </c>
      <c r="AH123" s="136">
        <f t="shared" si="54"/>
        <v>24.683321474624844</v>
      </c>
      <c r="AI123" s="136">
        <f t="shared" si="55"/>
        <v>63.272203897108838</v>
      </c>
      <c r="AJ123" s="136">
        <f t="shared" si="56"/>
        <v>80.515418403409782</v>
      </c>
      <c r="AK123" s="136">
        <f t="shared" si="57"/>
        <v>20.297699336488119</v>
      </c>
      <c r="AL123" s="136">
        <f t="shared" si="58"/>
        <v>7.3063618028416766</v>
      </c>
      <c r="AM123" s="136">
        <f t="shared" si="59"/>
        <v>21.572656793925361</v>
      </c>
      <c r="AN123" s="136">
        <f t="shared" si="60"/>
        <v>0.208819012889151</v>
      </c>
      <c r="AO123" s="136">
        <f t="shared" si="61"/>
        <v>24.536244875854344</v>
      </c>
      <c r="AP123" s="136">
        <f t="shared" si="62"/>
        <v>7.3063618028416766</v>
      </c>
      <c r="AQ123" s="136">
        <f t="shared" si="63"/>
        <v>25.600981141392072</v>
      </c>
      <c r="AR123" s="136">
        <f t="shared" si="64"/>
        <v>16.582390530400971</v>
      </c>
      <c r="AS123" s="136">
        <f t="shared" si="65"/>
        <v>25.142151308008458</v>
      </c>
      <c r="AT123" s="136">
        <f t="shared" si="66"/>
        <v>39.927297213754905</v>
      </c>
      <c r="AU123" s="136">
        <f t="shared" si="67"/>
        <v>46.689813366707867</v>
      </c>
      <c r="AV123" s="136">
        <f t="shared" si="68"/>
        <v>34.687858182034034</v>
      </c>
      <c r="AW123" s="136">
        <f t="shared" si="69"/>
        <v>0.91765966676722854</v>
      </c>
      <c r="AX123" s="137">
        <f t="shared" si="70"/>
        <v>19.922602447841268</v>
      </c>
      <c r="AY123" s="137">
        <f t="shared" si="71"/>
        <v>0.71108219100496672</v>
      </c>
      <c r="AZ123" s="137">
        <f t="shared" si="72"/>
        <v>1.187082800438785</v>
      </c>
      <c r="BA123" s="136">
        <f t="shared" si="73"/>
        <v>2.1313968088603805</v>
      </c>
      <c r="BB123" s="137">
        <f t="shared" si="74"/>
        <v>1.2681720405801555</v>
      </c>
      <c r="BC123" s="137">
        <f t="shared" si="75"/>
        <v>1.1998119906649037E-37</v>
      </c>
      <c r="BD123" s="137">
        <f t="shared" si="76"/>
        <v>1.4281752080463901</v>
      </c>
      <c r="BE123" s="149">
        <f t="shared" si="77"/>
        <v>-5.9813890445216825E-39</v>
      </c>
      <c r="BF123" s="159">
        <f t="shared" si="78"/>
        <v>33.179095591767961</v>
      </c>
      <c r="BG123" s="160">
        <f t="shared" si="79"/>
        <v>18.46018773205919</v>
      </c>
    </row>
    <row r="124" spans="1:59" x14ac:dyDescent="0.25">
      <c r="A124" s="9">
        <v>123</v>
      </c>
      <c r="B124" s="5">
        <v>26</v>
      </c>
      <c r="C124" s="5" t="s">
        <v>3</v>
      </c>
      <c r="D124" s="5">
        <v>66</v>
      </c>
      <c r="E124" s="5" t="s">
        <v>10</v>
      </c>
      <c r="F124" s="5" t="s">
        <v>64</v>
      </c>
      <c r="G124" s="13" t="s">
        <v>71</v>
      </c>
      <c r="H124" s="5">
        <v>4</v>
      </c>
      <c r="I124" s="85">
        <v>1</v>
      </c>
      <c r="J124" s="62">
        <v>3</v>
      </c>
      <c r="K124" s="47">
        <v>218</v>
      </c>
      <c r="L124" s="44">
        <v>155</v>
      </c>
      <c r="M124" s="44">
        <v>142</v>
      </c>
      <c r="N124" s="44">
        <f>COLOR!R127</f>
        <v>69.697688884169921</v>
      </c>
      <c r="O124" s="44">
        <f>COLOR!S127</f>
        <v>21.843788496962503</v>
      </c>
      <c r="P124" s="51">
        <f>COLOR!T127</f>
        <v>16.196288554409289</v>
      </c>
      <c r="Q124" s="47">
        <v>103</v>
      </c>
      <c r="R124" s="44">
        <v>101</v>
      </c>
      <c r="S124" s="44">
        <v>45</v>
      </c>
      <c r="T124" s="44">
        <f>COLOR!R353</f>
        <v>41.844277651734579</v>
      </c>
      <c r="U124" s="44">
        <f>COLOR!S353</f>
        <v>-7.6183493056712903</v>
      </c>
      <c r="V124" s="51">
        <f>COLOR!T353</f>
        <v>31.521018747331354</v>
      </c>
      <c r="W124" s="63">
        <f>COLOR!BE353</f>
        <v>43.34371276979391</v>
      </c>
      <c r="X124" s="119">
        <v>2.6</v>
      </c>
      <c r="Y124" s="133">
        <v>1</v>
      </c>
      <c r="Z124" s="134">
        <v>1</v>
      </c>
      <c r="AA124" s="140">
        <v>1</v>
      </c>
      <c r="AB124" s="148">
        <f t="shared" si="48"/>
        <v>41.844277651734579</v>
      </c>
      <c r="AC124" s="135">
        <f t="shared" si="49"/>
        <v>-7.6183493056712903</v>
      </c>
      <c r="AD124" s="135">
        <f t="shared" si="50"/>
        <v>31.521018747331354</v>
      </c>
      <c r="AE124" s="136">
        <f t="shared" si="51"/>
        <v>32.428596469980576</v>
      </c>
      <c r="AF124" s="136">
        <f t="shared" si="52"/>
        <v>-8.075955622597828</v>
      </c>
      <c r="AG124" s="136">
        <f t="shared" si="53"/>
        <v>31.521018747331354</v>
      </c>
      <c r="AH124" s="136">
        <f t="shared" si="54"/>
        <v>32.539140770582499</v>
      </c>
      <c r="AI124" s="136">
        <f t="shared" si="55"/>
        <v>104.37055199092634</v>
      </c>
      <c r="AJ124" s="136">
        <f t="shared" si="56"/>
        <v>69.697688884169921</v>
      </c>
      <c r="AK124" s="136">
        <f t="shared" si="57"/>
        <v>21.843788496962503</v>
      </c>
      <c r="AL124" s="136">
        <f t="shared" si="58"/>
        <v>16.196288554409289</v>
      </c>
      <c r="AM124" s="136">
        <f t="shared" si="59"/>
        <v>27.193213470234088</v>
      </c>
      <c r="AN124" s="136">
        <f t="shared" si="60"/>
        <v>6.0066334394234755E-2</v>
      </c>
      <c r="AO124" s="136">
        <f t="shared" si="61"/>
        <v>23.155864801257991</v>
      </c>
      <c r="AP124" s="136">
        <f t="shared" si="62"/>
        <v>16.196288554409289</v>
      </c>
      <c r="AQ124" s="136">
        <f t="shared" si="63"/>
        <v>28.257987147562865</v>
      </c>
      <c r="AR124" s="136">
        <f t="shared" si="64"/>
        <v>34.970730568662781</v>
      </c>
      <c r="AS124" s="136">
        <f t="shared" si="65"/>
        <v>30.398563959072682</v>
      </c>
      <c r="AT124" s="136">
        <f t="shared" si="66"/>
        <v>69.670641279794566</v>
      </c>
      <c r="AU124" s="136">
        <f t="shared" si="67"/>
        <v>69.399821422263557</v>
      </c>
      <c r="AV124" s="136">
        <f t="shared" si="68"/>
        <v>27.853411232435342</v>
      </c>
      <c r="AW124" s="136">
        <f t="shared" si="69"/>
        <v>4.2811536230196339</v>
      </c>
      <c r="AX124" s="137">
        <f t="shared" si="70"/>
        <v>34.524566414800056</v>
      </c>
      <c r="AY124" s="137">
        <f t="shared" si="71"/>
        <v>0.58744325414742982</v>
      </c>
      <c r="AZ124" s="137">
        <f t="shared" si="72"/>
        <v>1.0684242395418266</v>
      </c>
      <c r="BA124" s="136">
        <f t="shared" si="73"/>
        <v>2.3679353781582706</v>
      </c>
      <c r="BB124" s="137">
        <f t="shared" si="74"/>
        <v>1.2678614700028965</v>
      </c>
      <c r="BC124" s="137">
        <f t="shared" si="75"/>
        <v>1.5179292971544438E-28</v>
      </c>
      <c r="BD124" s="137">
        <f t="shared" si="76"/>
        <v>1.7856761412736175</v>
      </c>
      <c r="BE124" s="149">
        <f t="shared" si="77"/>
        <v>-9.4615350488425676E-30</v>
      </c>
      <c r="BF124" s="159">
        <f t="shared" si="78"/>
        <v>37.741179298732398</v>
      </c>
      <c r="BG124" s="160">
        <f t="shared" si="79"/>
        <v>33.209410102969919</v>
      </c>
    </row>
    <row r="125" spans="1:59" ht="15" thickBot="1" x14ac:dyDescent="0.3">
      <c r="A125" s="16">
        <v>124</v>
      </c>
      <c r="B125" s="18">
        <v>26</v>
      </c>
      <c r="C125" s="18" t="s">
        <v>3</v>
      </c>
      <c r="D125" s="18">
        <v>66</v>
      </c>
      <c r="E125" s="18" t="s">
        <v>10</v>
      </c>
      <c r="F125" s="18" t="s">
        <v>64</v>
      </c>
      <c r="G125" s="17" t="s">
        <v>71</v>
      </c>
      <c r="H125" s="18">
        <v>4</v>
      </c>
      <c r="I125" s="86">
        <v>1</v>
      </c>
      <c r="J125" s="79">
        <v>3</v>
      </c>
      <c r="K125" s="48">
        <v>209</v>
      </c>
      <c r="L125" s="49">
        <v>171</v>
      </c>
      <c r="M125" s="49">
        <v>141</v>
      </c>
      <c r="N125" s="49">
        <f>COLOR!R128</f>
        <v>72.643647062646338</v>
      </c>
      <c r="O125" s="49">
        <f>COLOR!S128</f>
        <v>9.5702687503683705</v>
      </c>
      <c r="P125" s="52">
        <f>COLOR!T128</f>
        <v>20.668784758599056</v>
      </c>
      <c r="Q125" s="48">
        <v>101</v>
      </c>
      <c r="R125" s="49">
        <v>130</v>
      </c>
      <c r="S125" s="49">
        <v>59</v>
      </c>
      <c r="T125" s="49">
        <f>COLOR!R354</f>
        <v>50.767446891058668</v>
      </c>
      <c r="U125" s="49">
        <f>COLOR!S354</f>
        <v>-22.749644857564533</v>
      </c>
      <c r="V125" s="52">
        <f>COLOR!T354</f>
        <v>34.678073419463416</v>
      </c>
      <c r="W125" s="64">
        <f>COLOR!BE354</f>
        <v>41.465710151341213</v>
      </c>
      <c r="X125" s="120">
        <v>2.1</v>
      </c>
      <c r="Y125" s="133">
        <v>1</v>
      </c>
      <c r="Z125" s="134">
        <v>1</v>
      </c>
      <c r="AA125" s="140">
        <v>1</v>
      </c>
      <c r="AB125" s="148">
        <f t="shared" si="48"/>
        <v>50.767446891058668</v>
      </c>
      <c r="AC125" s="135">
        <f t="shared" si="49"/>
        <v>-22.749644857564533</v>
      </c>
      <c r="AD125" s="135">
        <f t="shared" si="50"/>
        <v>34.678073419463416</v>
      </c>
      <c r="AE125" s="136">
        <f t="shared" si="51"/>
        <v>41.474270544893344</v>
      </c>
      <c r="AF125" s="136">
        <f t="shared" si="52"/>
        <v>-23.62113886714145</v>
      </c>
      <c r="AG125" s="136">
        <f t="shared" si="53"/>
        <v>34.678073419463416</v>
      </c>
      <c r="AH125" s="136">
        <f t="shared" si="54"/>
        <v>41.958634122984456</v>
      </c>
      <c r="AI125" s="136">
        <f t="shared" si="55"/>
        <v>124.2609251244677</v>
      </c>
      <c r="AJ125" s="136">
        <f t="shared" si="56"/>
        <v>72.643647062646338</v>
      </c>
      <c r="AK125" s="136">
        <f t="shared" si="57"/>
        <v>9.5702687503683705</v>
      </c>
      <c r="AL125" s="136">
        <f t="shared" si="58"/>
        <v>20.668784758599056</v>
      </c>
      <c r="AM125" s="136">
        <f t="shared" si="59"/>
        <v>22.77693366877056</v>
      </c>
      <c r="AN125" s="136">
        <f t="shared" si="60"/>
        <v>3.830802700584296E-2</v>
      </c>
      <c r="AO125" s="136">
        <f t="shared" si="61"/>
        <v>9.9368868641106562</v>
      </c>
      <c r="AP125" s="136">
        <f t="shared" si="62"/>
        <v>20.668784758599056</v>
      </c>
      <c r="AQ125" s="136">
        <f t="shared" si="63"/>
        <v>22.933390153822256</v>
      </c>
      <c r="AR125" s="136">
        <f t="shared" si="64"/>
        <v>64.323249357548235</v>
      </c>
      <c r="AS125" s="136">
        <f t="shared" si="65"/>
        <v>32.446012138403354</v>
      </c>
      <c r="AT125" s="136">
        <f t="shared" si="66"/>
        <v>94.292087241007977</v>
      </c>
      <c r="AU125" s="136">
        <f t="shared" si="67"/>
        <v>59.937675766919469</v>
      </c>
      <c r="AV125" s="136">
        <f t="shared" si="68"/>
        <v>21.876200171587669</v>
      </c>
      <c r="AW125" s="136">
        <f t="shared" si="69"/>
        <v>19.025243969162201</v>
      </c>
      <c r="AX125" s="137">
        <f t="shared" si="70"/>
        <v>30.990988233301927</v>
      </c>
      <c r="AY125" s="137">
        <f t="shared" si="71"/>
        <v>0.65311970657265694</v>
      </c>
      <c r="AZ125" s="137">
        <f t="shared" si="72"/>
        <v>1.164020235849941</v>
      </c>
      <c r="BA125" s="136">
        <f t="shared" si="73"/>
        <v>2.4600705462281507</v>
      </c>
      <c r="BB125" s="137">
        <f t="shared" si="74"/>
        <v>1.3178669489093029</v>
      </c>
      <c r="BC125" s="137">
        <f t="shared" si="75"/>
        <v>6.1074531522530626E-22</v>
      </c>
      <c r="BD125" s="137">
        <f t="shared" si="76"/>
        <v>1.8559681981699232</v>
      </c>
      <c r="BE125" s="149">
        <f t="shared" si="77"/>
        <v>-3.9567447790133173E-23</v>
      </c>
      <c r="BF125" s="159">
        <f t="shared" si="78"/>
        <v>31.080762101397791</v>
      </c>
      <c r="BG125" s="160">
        <f t="shared" si="79"/>
        <v>35.225516098528196</v>
      </c>
    </row>
    <row r="126" spans="1:59" x14ac:dyDescent="0.25">
      <c r="A126" s="7">
        <v>125</v>
      </c>
      <c r="B126" s="8">
        <v>27</v>
      </c>
      <c r="C126" s="8" t="s">
        <v>6</v>
      </c>
      <c r="D126" s="8">
        <v>62</v>
      </c>
      <c r="E126" s="8" t="s">
        <v>6</v>
      </c>
      <c r="F126" s="8" t="s">
        <v>11</v>
      </c>
      <c r="G126" s="14" t="s">
        <v>63</v>
      </c>
      <c r="H126" s="8">
        <v>4</v>
      </c>
      <c r="I126" s="91">
        <v>0</v>
      </c>
      <c r="J126" s="92">
        <v>5</v>
      </c>
      <c r="K126" s="53">
        <v>214</v>
      </c>
      <c r="L126" s="54">
        <v>168</v>
      </c>
      <c r="M126" s="54">
        <v>156</v>
      </c>
      <c r="N126" s="54">
        <f>COLOR!R129</f>
        <v>72.708092371074059</v>
      </c>
      <c r="O126" s="54">
        <f>COLOR!S129</f>
        <v>15.119163522871515</v>
      </c>
      <c r="P126" s="55">
        <f>COLOR!T129</f>
        <v>12.65088040952611</v>
      </c>
      <c r="Q126" s="53">
        <v>94</v>
      </c>
      <c r="R126" s="54">
        <v>117</v>
      </c>
      <c r="S126" s="54">
        <v>52</v>
      </c>
      <c r="T126" s="54">
        <f>COLOR!R355</f>
        <v>46.137311580521875</v>
      </c>
      <c r="U126" s="54">
        <f>COLOR!S355</f>
        <v>-19.716008266744328</v>
      </c>
      <c r="V126" s="55">
        <f>COLOR!T355</f>
        <v>32.694657505675075</v>
      </c>
      <c r="W126" s="65">
        <f>COLOR!BE355</f>
        <v>48.179337746711816</v>
      </c>
      <c r="X126" s="118">
        <v>2.4</v>
      </c>
      <c r="Y126" s="133">
        <v>1</v>
      </c>
      <c r="Z126" s="134">
        <v>1</v>
      </c>
      <c r="AA126" s="140">
        <v>1</v>
      </c>
      <c r="AB126" s="148">
        <f t="shared" si="48"/>
        <v>46.137311580521875</v>
      </c>
      <c r="AC126" s="135">
        <f t="shared" si="49"/>
        <v>-19.716008266744328</v>
      </c>
      <c r="AD126" s="135">
        <f t="shared" si="50"/>
        <v>32.694657505675075</v>
      </c>
      <c r="AE126" s="136">
        <f t="shared" si="51"/>
        <v>38.179334873563818</v>
      </c>
      <c r="AF126" s="136">
        <f t="shared" si="52"/>
        <v>-21.115950509110551</v>
      </c>
      <c r="AG126" s="136">
        <f t="shared" si="53"/>
        <v>32.694657505675075</v>
      </c>
      <c r="AH126" s="136">
        <f t="shared" si="54"/>
        <v>38.920739912244755</v>
      </c>
      <c r="AI126" s="136">
        <f t="shared" si="55"/>
        <v>122.85652683845166</v>
      </c>
      <c r="AJ126" s="136">
        <f t="shared" si="56"/>
        <v>72.708092371074059</v>
      </c>
      <c r="AK126" s="136">
        <f t="shared" si="57"/>
        <v>15.119163522871515</v>
      </c>
      <c r="AL126" s="136">
        <f t="shared" si="58"/>
        <v>12.65088040952611</v>
      </c>
      <c r="AM126" s="136">
        <f t="shared" si="59"/>
        <v>19.713799247417025</v>
      </c>
      <c r="AN126" s="136">
        <f t="shared" si="60"/>
        <v>7.1005358865037282E-2</v>
      </c>
      <c r="AO126" s="136">
        <f t="shared" si="61"/>
        <v>16.192705154552186</v>
      </c>
      <c r="AP126" s="136">
        <f t="shared" si="62"/>
        <v>12.65088040952611</v>
      </c>
      <c r="AQ126" s="136">
        <f t="shared" si="63"/>
        <v>20.548685489792099</v>
      </c>
      <c r="AR126" s="136">
        <f t="shared" si="64"/>
        <v>37.99945645087049</v>
      </c>
      <c r="AS126" s="136">
        <f t="shared" si="65"/>
        <v>29.734712701018427</v>
      </c>
      <c r="AT126" s="136">
        <f t="shared" si="66"/>
        <v>80.427991644661077</v>
      </c>
      <c r="AU126" s="136">
        <f t="shared" si="67"/>
        <v>84.85707038758116</v>
      </c>
      <c r="AV126" s="136">
        <f t="shared" si="68"/>
        <v>26.570780790552185</v>
      </c>
      <c r="AW126" s="136">
        <f t="shared" si="69"/>
        <v>18.372054422452656</v>
      </c>
      <c r="AX126" s="137">
        <f t="shared" si="70"/>
        <v>38.159617451021397</v>
      </c>
      <c r="AY126" s="137">
        <f t="shared" si="71"/>
        <v>0.58055035724114279</v>
      </c>
      <c r="AZ126" s="137">
        <f t="shared" si="72"/>
        <v>1.1276888705975443</v>
      </c>
      <c r="BA126" s="136">
        <f t="shared" si="73"/>
        <v>2.3380620715458291</v>
      </c>
      <c r="BB126" s="137">
        <f t="shared" si="74"/>
        <v>1.258937471215585</v>
      </c>
      <c r="BC126" s="137">
        <f t="shared" si="75"/>
        <v>1.480823585700918E-25</v>
      </c>
      <c r="BD126" s="137">
        <f t="shared" si="76"/>
        <v>1.7561539987049497</v>
      </c>
      <c r="BE126" s="149">
        <f t="shared" si="77"/>
        <v>-9.0776468476582483E-27</v>
      </c>
      <c r="BF126" s="159">
        <f t="shared" si="78"/>
        <v>39.187694283289915</v>
      </c>
      <c r="BG126" s="160">
        <f t="shared" si="79"/>
        <v>40.190075813466102</v>
      </c>
    </row>
    <row r="127" spans="1:59" x14ac:dyDescent="0.25">
      <c r="A127" s="9">
        <v>126</v>
      </c>
      <c r="B127" s="5">
        <v>27</v>
      </c>
      <c r="C127" s="5" t="s">
        <v>6</v>
      </c>
      <c r="D127" s="5">
        <v>62</v>
      </c>
      <c r="E127" s="5" t="s">
        <v>6</v>
      </c>
      <c r="F127" s="5" t="s">
        <v>11</v>
      </c>
      <c r="G127" s="12" t="s">
        <v>63</v>
      </c>
      <c r="H127" s="5">
        <v>4</v>
      </c>
      <c r="I127" s="85">
        <v>0</v>
      </c>
      <c r="J127" s="93">
        <v>5</v>
      </c>
      <c r="K127" s="47">
        <v>215</v>
      </c>
      <c r="L127" s="44">
        <v>151</v>
      </c>
      <c r="M127" s="44">
        <v>136</v>
      </c>
      <c r="N127" s="44">
        <f>COLOR!R130</f>
        <v>68.298435337530876</v>
      </c>
      <c r="O127" s="44">
        <f>COLOR!S130</f>
        <v>22.114088273747889</v>
      </c>
      <c r="P127" s="51">
        <f>COLOR!T130</f>
        <v>17.524199441737597</v>
      </c>
      <c r="Q127" s="47">
        <v>71</v>
      </c>
      <c r="R127" s="44">
        <v>95</v>
      </c>
      <c r="S127" s="44">
        <v>51</v>
      </c>
      <c r="T127" s="44">
        <f>COLOR!R356</f>
        <v>37.446186411937013</v>
      </c>
      <c r="U127" s="44">
        <f>COLOR!S356</f>
        <v>-17.802853829966935</v>
      </c>
      <c r="V127" s="51">
        <f>COLOR!T356</f>
        <v>22.263672627576813</v>
      </c>
      <c r="W127" s="63">
        <f>COLOR!BE356</f>
        <v>50.672340944122737</v>
      </c>
      <c r="X127" s="119">
        <v>2.9</v>
      </c>
      <c r="Y127" s="133">
        <v>1</v>
      </c>
      <c r="Z127" s="134">
        <v>1</v>
      </c>
      <c r="AA127" s="140">
        <v>1</v>
      </c>
      <c r="AB127" s="148">
        <f t="shared" si="48"/>
        <v>37.446186411937013</v>
      </c>
      <c r="AC127" s="135">
        <f t="shared" si="49"/>
        <v>-17.802853829966935</v>
      </c>
      <c r="AD127" s="135">
        <f t="shared" si="50"/>
        <v>22.263672627576813</v>
      </c>
      <c r="AE127" s="136">
        <f t="shared" si="51"/>
        <v>28.506362857423277</v>
      </c>
      <c r="AF127" s="136">
        <f t="shared" si="52"/>
        <v>-19.217329406159564</v>
      </c>
      <c r="AG127" s="136">
        <f t="shared" si="53"/>
        <v>22.263672627576813</v>
      </c>
      <c r="AH127" s="136">
        <f t="shared" si="54"/>
        <v>29.410489087615634</v>
      </c>
      <c r="AI127" s="136">
        <f t="shared" si="55"/>
        <v>130.79976803084753</v>
      </c>
      <c r="AJ127" s="136">
        <f t="shared" si="56"/>
        <v>68.298435337530876</v>
      </c>
      <c r="AK127" s="136">
        <f t="shared" si="57"/>
        <v>22.114088273747889</v>
      </c>
      <c r="AL127" s="136">
        <f t="shared" si="58"/>
        <v>17.524199441737597</v>
      </c>
      <c r="AM127" s="136">
        <f t="shared" si="59"/>
        <v>28.215783991463187</v>
      </c>
      <c r="AN127" s="136">
        <f t="shared" si="60"/>
        <v>7.9452181639085961E-2</v>
      </c>
      <c r="AO127" s="136">
        <f t="shared" si="61"/>
        <v>23.871100832056484</v>
      </c>
      <c r="AP127" s="136">
        <f t="shared" si="62"/>
        <v>17.524199441737597</v>
      </c>
      <c r="AQ127" s="136">
        <f t="shared" si="63"/>
        <v>29.612953601557614</v>
      </c>
      <c r="AR127" s="136">
        <f t="shared" si="64"/>
        <v>36.283054192254667</v>
      </c>
      <c r="AS127" s="136">
        <f t="shared" si="65"/>
        <v>29.511721344586626</v>
      </c>
      <c r="AT127" s="136">
        <f t="shared" si="66"/>
        <v>83.541411111551099</v>
      </c>
      <c r="AU127" s="136">
        <f t="shared" si="67"/>
        <v>94.516713838592864</v>
      </c>
      <c r="AV127" s="136">
        <f t="shared" si="68"/>
        <v>30.852248925593862</v>
      </c>
      <c r="AW127" s="136">
        <f t="shared" si="69"/>
        <v>0.20246451394197962</v>
      </c>
      <c r="AX127" s="137">
        <f t="shared" si="70"/>
        <v>43.347830794556437</v>
      </c>
      <c r="AY127" s="137">
        <f t="shared" si="71"/>
        <v>0.58695606093144004</v>
      </c>
      <c r="AZ127" s="137">
        <f t="shared" si="72"/>
        <v>1.0232832506287137</v>
      </c>
      <c r="BA127" s="136">
        <f t="shared" si="73"/>
        <v>2.328027460506398</v>
      </c>
      <c r="BB127" s="137">
        <f t="shared" si="74"/>
        <v>1.2598312556758731</v>
      </c>
      <c r="BC127" s="137">
        <f t="shared" si="75"/>
        <v>1.0130986442623932E-24</v>
      </c>
      <c r="BD127" s="137">
        <f t="shared" si="76"/>
        <v>1.7453752766001538</v>
      </c>
      <c r="BE127" s="149">
        <f t="shared" si="77"/>
        <v>-6.1723126606523412E-26</v>
      </c>
      <c r="BF127" s="159">
        <f t="shared" si="78"/>
        <v>45.748569206055144</v>
      </c>
      <c r="BG127" s="160">
        <f t="shared" si="79"/>
        <v>40.197324201874558</v>
      </c>
    </row>
    <row r="128" spans="1:59" x14ac:dyDescent="0.25">
      <c r="A128" s="9">
        <v>127</v>
      </c>
      <c r="B128" s="5">
        <v>27</v>
      </c>
      <c r="C128" s="5" t="s">
        <v>6</v>
      </c>
      <c r="D128" s="5">
        <v>62</v>
      </c>
      <c r="E128" s="5" t="s">
        <v>6</v>
      </c>
      <c r="F128" s="5" t="s">
        <v>11</v>
      </c>
      <c r="G128" s="12" t="s">
        <v>63</v>
      </c>
      <c r="H128" s="5">
        <v>4</v>
      </c>
      <c r="I128" s="85">
        <v>0</v>
      </c>
      <c r="J128" s="93">
        <v>5</v>
      </c>
      <c r="K128" s="47">
        <v>223</v>
      </c>
      <c r="L128" s="44">
        <v>161</v>
      </c>
      <c r="M128" s="44">
        <v>191</v>
      </c>
      <c r="N128" s="44">
        <f>COLOR!R131</f>
        <v>72.86463310545065</v>
      </c>
      <c r="O128" s="44">
        <f>COLOR!S131</f>
        <v>27.45383790852307</v>
      </c>
      <c r="P128" s="51">
        <f>COLOR!T131</f>
        <v>-6.2637089756418352</v>
      </c>
      <c r="Q128" s="47">
        <v>79</v>
      </c>
      <c r="R128" s="44">
        <v>100</v>
      </c>
      <c r="S128" s="44">
        <v>71</v>
      </c>
      <c r="T128" s="44">
        <f>COLOR!R357</f>
        <v>39.998931422289523</v>
      </c>
      <c r="U128" s="44">
        <f>COLOR!S357</f>
        <v>-14.024104578313684</v>
      </c>
      <c r="V128" s="51">
        <f>COLOR!T357</f>
        <v>13.931868163033812</v>
      </c>
      <c r="W128" s="63">
        <f>COLOR!BE357</f>
        <v>56.643052495712801</v>
      </c>
      <c r="X128" s="119">
        <v>3.1</v>
      </c>
      <c r="Y128" s="133">
        <v>1</v>
      </c>
      <c r="Z128" s="134">
        <v>1</v>
      </c>
      <c r="AA128" s="140">
        <v>1</v>
      </c>
      <c r="AB128" s="148">
        <f t="shared" si="48"/>
        <v>39.998931422289523</v>
      </c>
      <c r="AC128" s="135">
        <f t="shared" si="49"/>
        <v>-14.024104578313684</v>
      </c>
      <c r="AD128" s="135">
        <f t="shared" si="50"/>
        <v>13.931868163033812</v>
      </c>
      <c r="AE128" s="136">
        <f t="shared" si="51"/>
        <v>19.767965493080819</v>
      </c>
      <c r="AF128" s="136">
        <f t="shared" si="52"/>
        <v>-16.457088007542385</v>
      </c>
      <c r="AG128" s="136">
        <f t="shared" si="53"/>
        <v>13.931868163033812</v>
      </c>
      <c r="AH128" s="136">
        <f t="shared" si="54"/>
        <v>21.562298026883649</v>
      </c>
      <c r="AI128" s="136">
        <f t="shared" si="55"/>
        <v>139.75017285221998</v>
      </c>
      <c r="AJ128" s="136">
        <f t="shared" si="56"/>
        <v>72.86463310545065</v>
      </c>
      <c r="AK128" s="136">
        <f t="shared" si="57"/>
        <v>27.45383790852307</v>
      </c>
      <c r="AL128" s="136">
        <f t="shared" si="58"/>
        <v>-6.2637089756418352</v>
      </c>
      <c r="AM128" s="136">
        <f t="shared" si="59"/>
        <v>28.159319346159531</v>
      </c>
      <c r="AN128" s="136">
        <f t="shared" si="60"/>
        <v>0.17348583046014721</v>
      </c>
      <c r="AO128" s="136">
        <f t="shared" si="61"/>
        <v>32.216689777401463</v>
      </c>
      <c r="AP128" s="136">
        <f t="shared" si="62"/>
        <v>-6.2637089756418352</v>
      </c>
      <c r="AQ128" s="136">
        <f t="shared" si="63"/>
        <v>32.819950492724089</v>
      </c>
      <c r="AR128" s="136">
        <f t="shared" si="64"/>
        <v>348.99756852386429</v>
      </c>
      <c r="AS128" s="136">
        <f t="shared" si="65"/>
        <v>27.191124259803871</v>
      </c>
      <c r="AT128" s="136">
        <f t="shared" si="66"/>
        <v>64.373870688042132</v>
      </c>
      <c r="AU128" s="136">
        <f t="shared" si="67"/>
        <v>150.75260432835569</v>
      </c>
      <c r="AV128" s="136">
        <f t="shared" si="68"/>
        <v>32.865701683161127</v>
      </c>
      <c r="AW128" s="136">
        <f t="shared" si="69"/>
        <v>11.25765246584044</v>
      </c>
      <c r="AX128" s="137">
        <f t="shared" si="70"/>
        <v>51.480707461928382</v>
      </c>
      <c r="AY128" s="137">
        <f t="shared" si="71"/>
        <v>0.60076200657053336</v>
      </c>
      <c r="AZ128" s="137">
        <f t="shared" si="72"/>
        <v>1.079210648279012</v>
      </c>
      <c r="BA128" s="136">
        <f t="shared" si="73"/>
        <v>2.2236005916911741</v>
      </c>
      <c r="BB128" s="137">
        <f t="shared" si="74"/>
        <v>1.2450309155684272</v>
      </c>
      <c r="BC128" s="137">
        <f t="shared" si="75"/>
        <v>4.4698909537038469E-30</v>
      </c>
      <c r="BD128" s="137">
        <f t="shared" si="76"/>
        <v>1.6036581619137844</v>
      </c>
      <c r="BE128" s="149">
        <f t="shared" si="77"/>
        <v>-2.5021658389812315E-31</v>
      </c>
      <c r="BF128" s="159">
        <f t="shared" si="78"/>
        <v>51.602133247552807</v>
      </c>
      <c r="BG128" s="160">
        <f t="shared" si="79"/>
        <v>46.133296531957647</v>
      </c>
    </row>
    <row r="129" spans="1:59" x14ac:dyDescent="0.25">
      <c r="A129" s="9">
        <v>128</v>
      </c>
      <c r="B129" s="5">
        <v>27</v>
      </c>
      <c r="C129" s="5" t="s">
        <v>6</v>
      </c>
      <c r="D129" s="5">
        <v>62</v>
      </c>
      <c r="E129" s="5" t="s">
        <v>6</v>
      </c>
      <c r="F129" s="5" t="s">
        <v>11</v>
      </c>
      <c r="G129" s="12" t="s">
        <v>63</v>
      </c>
      <c r="H129" s="5">
        <v>4</v>
      </c>
      <c r="I129" s="85">
        <v>0</v>
      </c>
      <c r="J129" s="93">
        <v>5</v>
      </c>
      <c r="K129" s="47">
        <v>218</v>
      </c>
      <c r="L129" s="44">
        <v>154</v>
      </c>
      <c r="M129" s="44">
        <v>186</v>
      </c>
      <c r="N129" s="44">
        <f>COLOR!R132</f>
        <v>70.581551773703112</v>
      </c>
      <c r="O129" s="44">
        <f>COLOR!S132</f>
        <v>28.666207068889172</v>
      </c>
      <c r="P129" s="51">
        <f>COLOR!T132</f>
        <v>-6.9415101387447553</v>
      </c>
      <c r="Q129" s="47">
        <v>71</v>
      </c>
      <c r="R129" s="44">
        <v>102</v>
      </c>
      <c r="S129" s="44">
        <v>54</v>
      </c>
      <c r="T129" s="44">
        <f>COLOR!R358</f>
        <v>39.793759955647879</v>
      </c>
      <c r="U129" s="44">
        <f>COLOR!S358</f>
        <v>-21.082617756491643</v>
      </c>
      <c r="V129" s="51">
        <f>COLOR!T358</f>
        <v>23.515915531810261</v>
      </c>
      <c r="W129" s="63">
        <f>COLOR!BE358</f>
        <v>65.958232806949269</v>
      </c>
      <c r="X129" s="119">
        <v>2.9</v>
      </c>
      <c r="Y129" s="133">
        <v>1</v>
      </c>
      <c r="Z129" s="134">
        <v>1</v>
      </c>
      <c r="AA129" s="140">
        <v>1</v>
      </c>
      <c r="AB129" s="148">
        <f t="shared" si="48"/>
        <v>39.793759955647879</v>
      </c>
      <c r="AC129" s="135">
        <f t="shared" si="49"/>
        <v>-21.082617756491643</v>
      </c>
      <c r="AD129" s="135">
        <f t="shared" si="50"/>
        <v>23.515915531810261</v>
      </c>
      <c r="AE129" s="136">
        <f t="shared" si="51"/>
        <v>31.582828479500883</v>
      </c>
      <c r="AF129" s="136">
        <f t="shared" si="52"/>
        <v>-22.181844608069365</v>
      </c>
      <c r="AG129" s="136">
        <f t="shared" si="53"/>
        <v>23.515915531810261</v>
      </c>
      <c r="AH129" s="136">
        <f t="shared" si="54"/>
        <v>32.326962639811541</v>
      </c>
      <c r="AI129" s="136">
        <f t="shared" si="55"/>
        <v>133.32781891408081</v>
      </c>
      <c r="AJ129" s="136">
        <f t="shared" si="56"/>
        <v>70.581551773703112</v>
      </c>
      <c r="AK129" s="136">
        <f t="shared" si="57"/>
        <v>28.666207068889172</v>
      </c>
      <c r="AL129" s="136">
        <f t="shared" si="58"/>
        <v>-6.9415101387447553</v>
      </c>
      <c r="AM129" s="136">
        <f t="shared" si="59"/>
        <v>29.494677328676232</v>
      </c>
      <c r="AN129" s="136">
        <f t="shared" si="60"/>
        <v>5.2139011591160356E-2</v>
      </c>
      <c r="AO129" s="136">
        <f t="shared" si="61"/>
        <v>30.160834771528588</v>
      </c>
      <c r="AP129" s="136">
        <f t="shared" si="62"/>
        <v>-6.9415101387447553</v>
      </c>
      <c r="AQ129" s="136">
        <f t="shared" si="63"/>
        <v>30.949321755439879</v>
      </c>
      <c r="AR129" s="136">
        <f t="shared" si="64"/>
        <v>347.0390839826764</v>
      </c>
      <c r="AS129" s="136">
        <f t="shared" si="65"/>
        <v>31.638142197625712</v>
      </c>
      <c r="AT129" s="136">
        <f t="shared" si="66"/>
        <v>60.183451448378605</v>
      </c>
      <c r="AU129" s="136">
        <f t="shared" si="67"/>
        <v>146.28873493140441</v>
      </c>
      <c r="AV129" s="136">
        <f t="shared" si="68"/>
        <v>30.787791818055233</v>
      </c>
      <c r="AW129" s="136">
        <f t="shared" si="69"/>
        <v>1.3776408843716617</v>
      </c>
      <c r="AX129" s="137">
        <f t="shared" si="70"/>
        <v>60.543479985102273</v>
      </c>
      <c r="AY129" s="137">
        <f t="shared" si="71"/>
        <v>0.61365262953447397</v>
      </c>
      <c r="AZ129" s="137">
        <f t="shared" si="72"/>
        <v>1.0589376276396079</v>
      </c>
      <c r="BA129" s="136">
        <f t="shared" si="73"/>
        <v>2.4237163988931569</v>
      </c>
      <c r="BB129" s="137">
        <f t="shared" si="74"/>
        <v>1.2912224372973793</v>
      </c>
      <c r="BC129" s="137">
        <f t="shared" si="75"/>
        <v>2.5792431775560227E-31</v>
      </c>
      <c r="BD129" s="137">
        <f t="shared" si="76"/>
        <v>1.831585623416911</v>
      </c>
      <c r="BE129" s="149">
        <f t="shared" si="77"/>
        <v>-1.6490236326147231E-32</v>
      </c>
      <c r="BF129" s="159">
        <f t="shared" si="78"/>
        <v>55.173951159088375</v>
      </c>
      <c r="BG129" s="160">
        <f t="shared" si="79"/>
        <v>58.331812503845704</v>
      </c>
    </row>
    <row r="130" spans="1:59" ht="15" thickBot="1" x14ac:dyDescent="0.3">
      <c r="A130" s="10">
        <v>129</v>
      </c>
      <c r="B130" s="11">
        <v>27</v>
      </c>
      <c r="C130" s="11" t="s">
        <v>6</v>
      </c>
      <c r="D130" s="11">
        <v>62</v>
      </c>
      <c r="E130" s="11" t="s">
        <v>6</v>
      </c>
      <c r="F130" s="11" t="s">
        <v>11</v>
      </c>
      <c r="G130" s="95" t="s">
        <v>63</v>
      </c>
      <c r="H130" s="11">
        <v>4</v>
      </c>
      <c r="I130" s="96">
        <v>0</v>
      </c>
      <c r="J130" s="97">
        <v>5</v>
      </c>
      <c r="K130" s="56">
        <v>199</v>
      </c>
      <c r="L130" s="57">
        <v>158</v>
      </c>
      <c r="M130" s="57">
        <v>197</v>
      </c>
      <c r="N130" s="57">
        <f>COLOR!R133</f>
        <v>69.928328040889511</v>
      </c>
      <c r="O130" s="57">
        <f>COLOR!S133</f>
        <v>21.825841793596258</v>
      </c>
      <c r="P130" s="58">
        <f>COLOR!T133</f>
        <v>-14.214271235231891</v>
      </c>
      <c r="Q130" s="56">
        <v>71</v>
      </c>
      <c r="R130" s="57">
        <v>101</v>
      </c>
      <c r="S130" s="57">
        <v>45</v>
      </c>
      <c r="T130" s="57">
        <f>COLOR!R359</f>
        <v>39.334584475976591</v>
      </c>
      <c r="U130" s="57">
        <f>COLOR!S359</f>
        <v>-21.778973067762301</v>
      </c>
      <c r="V130" s="58">
        <f>COLOR!T359</f>
        <v>27.940242697816544</v>
      </c>
      <c r="W130" s="78">
        <f>COLOR!BE359</f>
        <v>67.929081175447834</v>
      </c>
      <c r="X130" s="122">
        <v>2.9</v>
      </c>
      <c r="Y130" s="133">
        <v>1</v>
      </c>
      <c r="Z130" s="134">
        <v>1</v>
      </c>
      <c r="AA130" s="140">
        <v>1</v>
      </c>
      <c r="AB130" s="148">
        <f t="shared" si="48"/>
        <v>39.334584475976591</v>
      </c>
      <c r="AC130" s="135">
        <f t="shared" si="49"/>
        <v>-21.778973067762301</v>
      </c>
      <c r="AD130" s="135">
        <f t="shared" si="50"/>
        <v>27.940242697816544</v>
      </c>
      <c r="AE130" s="136">
        <f t="shared" si="51"/>
        <v>35.425708601229225</v>
      </c>
      <c r="AF130" s="136">
        <f t="shared" si="52"/>
        <v>-22.871736112042385</v>
      </c>
      <c r="AG130" s="136">
        <f t="shared" si="53"/>
        <v>27.940242697816544</v>
      </c>
      <c r="AH130" s="136">
        <f t="shared" si="54"/>
        <v>36.107803516577889</v>
      </c>
      <c r="AI130" s="136">
        <f t="shared" si="55"/>
        <v>129.30357627448609</v>
      </c>
      <c r="AJ130" s="136">
        <f t="shared" si="56"/>
        <v>69.928328040889511</v>
      </c>
      <c r="AK130" s="136">
        <f t="shared" si="57"/>
        <v>21.825841793596258</v>
      </c>
      <c r="AL130" s="136">
        <f t="shared" si="58"/>
        <v>-14.214271235231891</v>
      </c>
      <c r="AM130" s="136">
        <f t="shared" si="59"/>
        <v>26.046360143940149</v>
      </c>
      <c r="AN130" s="136">
        <f t="shared" si="60"/>
        <v>5.0175140989435152E-2</v>
      </c>
      <c r="AO130" s="136">
        <f t="shared" si="61"/>
        <v>22.920956482803057</v>
      </c>
      <c r="AP130" s="136">
        <f t="shared" si="62"/>
        <v>-14.214271235231891</v>
      </c>
      <c r="AQ130" s="136">
        <f t="shared" si="63"/>
        <v>26.970646133070158</v>
      </c>
      <c r="AR130" s="136">
        <f t="shared" si="64"/>
        <v>328.19516831610235</v>
      </c>
      <c r="AS130" s="136">
        <f t="shared" si="65"/>
        <v>31.539224824824025</v>
      </c>
      <c r="AT130" s="136">
        <f t="shared" si="66"/>
        <v>48.749372295294222</v>
      </c>
      <c r="AU130" s="136">
        <f t="shared" si="67"/>
        <v>161.10840795838374</v>
      </c>
      <c r="AV130" s="136">
        <f t="shared" si="68"/>
        <v>30.59374356491292</v>
      </c>
      <c r="AW130" s="136">
        <f t="shared" si="69"/>
        <v>9.1371573835077307</v>
      </c>
      <c r="AX130" s="137">
        <f t="shared" si="70"/>
        <v>61.566923708811359</v>
      </c>
      <c r="AY130" s="137">
        <f t="shared" si="71"/>
        <v>0.65832866795331568</v>
      </c>
      <c r="AZ130" s="137">
        <f t="shared" si="72"/>
        <v>1.0499760695459455</v>
      </c>
      <c r="BA130" s="136">
        <f t="shared" si="73"/>
        <v>2.4192651171170811</v>
      </c>
      <c r="BB130" s="137">
        <f t="shared" si="74"/>
        <v>1.3114476380080982</v>
      </c>
      <c r="BC130" s="137">
        <f t="shared" si="75"/>
        <v>8.0745826019870902E-35</v>
      </c>
      <c r="BD130" s="137">
        <f t="shared" si="76"/>
        <v>1.8283201940072982</v>
      </c>
      <c r="BE130" s="149">
        <f t="shared" si="77"/>
        <v>-5.153232072188556E-36</v>
      </c>
      <c r="BF130" s="159">
        <f t="shared" si="78"/>
        <v>55.382015706752945</v>
      </c>
      <c r="BG130" s="160">
        <f t="shared" si="79"/>
        <v>60.649673733870415</v>
      </c>
    </row>
    <row r="131" spans="1:59" x14ac:dyDescent="0.25">
      <c r="A131" s="60">
        <v>130</v>
      </c>
      <c r="B131" s="6">
        <v>28</v>
      </c>
      <c r="C131" s="6" t="s">
        <v>3</v>
      </c>
      <c r="D131" s="6">
        <v>65</v>
      </c>
      <c r="E131" s="6" t="s">
        <v>10</v>
      </c>
      <c r="F131" s="6" t="s">
        <v>11</v>
      </c>
      <c r="G131" s="12" t="s">
        <v>63</v>
      </c>
      <c r="H131" s="6">
        <v>4</v>
      </c>
      <c r="I131" s="84">
        <v>0</v>
      </c>
      <c r="J131" s="73">
        <v>4</v>
      </c>
      <c r="K131" s="45">
        <v>251</v>
      </c>
      <c r="L131" s="46">
        <v>107</v>
      </c>
      <c r="M131" s="46">
        <v>211</v>
      </c>
      <c r="N131" s="46">
        <f>COLOR!R134</f>
        <v>66.323696287614851</v>
      </c>
      <c r="O131" s="46">
        <f>COLOR!S134</f>
        <v>66.329439095235529</v>
      </c>
      <c r="P131" s="50">
        <f>COLOR!T134</f>
        <v>-26.926858535854969</v>
      </c>
      <c r="Q131" s="45">
        <v>85</v>
      </c>
      <c r="R131" s="46">
        <v>116</v>
      </c>
      <c r="S131" s="46">
        <v>132</v>
      </c>
      <c r="T131" s="46">
        <f>COLOR!R360</f>
        <v>47.116613401901063</v>
      </c>
      <c r="U131" s="46">
        <f>COLOR!S360</f>
        <v>-6.900265623353663</v>
      </c>
      <c r="V131" s="50">
        <f>COLOR!T360</f>
        <v>-12.34105554449274</v>
      </c>
      <c r="W131" s="75">
        <f>COLOR!BE360</f>
        <v>77.098945096890091</v>
      </c>
      <c r="X131" s="121">
        <v>1.9</v>
      </c>
      <c r="Y131" s="133">
        <v>1</v>
      </c>
      <c r="Z131" s="134">
        <v>1</v>
      </c>
      <c r="AA131" s="140">
        <v>1</v>
      </c>
      <c r="AB131" s="148">
        <f t="shared" ref="AB131:AB183" si="80">T131</f>
        <v>47.116613401901063</v>
      </c>
      <c r="AC131" s="135">
        <f t="shared" ref="AC131:AC183" si="81">U131</f>
        <v>-6.900265623353663</v>
      </c>
      <c r="AD131" s="135">
        <f t="shared" ref="AD131:AD183" si="82">V131</f>
        <v>-12.34105554449274</v>
      </c>
      <c r="AE131" s="136">
        <f t="shared" ref="AE131:AE183" si="83">(AC131^2+AD131^2)^0.5</f>
        <v>14.139141332665549</v>
      </c>
      <c r="AF131" s="136">
        <f t="shared" ref="AF131:AF183" si="84">(1+AN131)*AC131</f>
        <v>-6.9392071781148958</v>
      </c>
      <c r="AG131" s="136">
        <f t="shared" ref="AG131:AG183" si="85">AD131</f>
        <v>-12.34105554449274</v>
      </c>
      <c r="AH131" s="136">
        <f t="shared" ref="AH131:AH183" si="86">(AF131^2+AG131^2)^0.5</f>
        <v>14.158186614572372</v>
      </c>
      <c r="AI131" s="136">
        <f t="shared" ref="AI131:AI183" si="87">IF(AG131&gt;0,DEGREES(ATAN2(AF131,AG131)),360+DEGREES(ATAN2(AF131,AG131)))</f>
        <v>240.65154593637664</v>
      </c>
      <c r="AJ131" s="136">
        <f t="shared" ref="AJ131:AJ183" si="88">N131</f>
        <v>66.323696287614851</v>
      </c>
      <c r="AK131" s="136">
        <f t="shared" ref="AK131:AK183" si="89">O131</f>
        <v>66.329439095235529</v>
      </c>
      <c r="AL131" s="136">
        <f t="shared" ref="AL131:AL183" si="90">P131</f>
        <v>-26.926858535854969</v>
      </c>
      <c r="AM131" s="136">
        <f t="shared" ref="AM131:AM183" si="91">(AK131^2+AL131^2)^0.5</f>
        <v>71.586662174587417</v>
      </c>
      <c r="AN131" s="136">
        <f t="shared" ref="AN131:AN183" si="92">0.5*(1-(((AE131+AM131)/2)^7/(((AE131+AM131)/2)^7+25^7))^0.5)</f>
        <v>5.6434863361544685E-3</v>
      </c>
      <c r="AO131" s="136">
        <f t="shared" ref="AO131:AO183" si="93">(1+AN131)*AK131</f>
        <v>66.703768378454285</v>
      </c>
      <c r="AP131" s="136">
        <f t="shared" ref="AP131:AP183" si="94">AL131</f>
        <v>-26.926858535854969</v>
      </c>
      <c r="AQ131" s="136">
        <f t="shared" ref="AQ131:AQ183" si="95">(AO131^2+AP131^2)^0.5</f>
        <v>71.933639046668731</v>
      </c>
      <c r="AR131" s="136">
        <f t="shared" ref="AR131:AR183" si="96">IF(AP131&gt;0,DEGREES(ATAN2(AO131,AP131)),360+DEGREES(ATAN2(AO131,AP131)))</f>
        <v>338.0171432215102</v>
      </c>
      <c r="AS131" s="136">
        <f t="shared" ref="AS131:AS183" si="97">(AH131+AQ131)/2</f>
        <v>43.045912830620551</v>
      </c>
      <c r="AT131" s="136">
        <f t="shared" ref="AT131:AT183" si="98">IF(ABS(AR131-AI131)&lt;=180,(AR131+AI131)/2,(AR131+AI131-360)/2)</f>
        <v>289.33434457894339</v>
      </c>
      <c r="AU131" s="136">
        <f t="shared" ref="AU131:AU183" si="99">IF(ABS(AI131-AR131)&lt;=180,ABS(AI131-AR131),360-ABS(AI131-AR131))</f>
        <v>97.36559728513356</v>
      </c>
      <c r="AV131" s="136">
        <f t="shared" ref="AV131:AV183" si="100">ABS(AB131-AJ131)</f>
        <v>19.207082885713788</v>
      </c>
      <c r="AW131" s="136">
        <f t="shared" ref="AW131:AW183" si="101">ABS(AH131-AQ131)</f>
        <v>57.775452432096358</v>
      </c>
      <c r="AX131" s="137">
        <f t="shared" ref="AX131:AX183" si="102">2*((AQ131*AH131)^0.5)*SIN(RADIANS(AU131)/2)</f>
        <v>47.937778358981646</v>
      </c>
      <c r="AY131" s="137">
        <f t="shared" ref="AY131:AY183" si="103">1-0.17*COS(RADIANS(AT131-30))+0.24*COS(RADIANS(2*AT131))+0.32*COS(RADIANS(3*AT131+6))-0.2*COS(RADIANS(4*AT131-63))</f>
        <v>0.36268551527120285</v>
      </c>
      <c r="AZ131" s="137">
        <f t="shared" ref="AZ131:AZ183" si="104">1+(0.015*((AJ131+AB131)/2-50)^2)/(20+((AJ131+AB131)/2-50)^2)^0.5</f>
        <v>1.0839184933540837</v>
      </c>
      <c r="BA131" s="136">
        <f t="shared" ref="BA131:BA183" si="105">1+0.045*(AH131+AQ131)/2</f>
        <v>2.9370660773779247</v>
      </c>
      <c r="BB131" s="137">
        <f t="shared" ref="BB131:BB183" si="106">1+0.015*((AQ131+AH131)/2)*AY131</f>
        <v>1.2341819361293935</v>
      </c>
      <c r="BC131" s="137">
        <f t="shared" ref="BC131:BC183" si="107">30*EXP(-(((AT131-275)/25)^2))</f>
        <v>21.594526643584359</v>
      </c>
      <c r="BD131" s="137">
        <f t="shared" ref="BD131:BD183" si="108">2*((AS131^7)/(AS131^7+25^7))^0.5</f>
        <v>1.9780784982180157</v>
      </c>
      <c r="BE131" s="149">
        <f t="shared" ref="BE131:BE183" si="109">-SIN(2*RADIANS(BC131))*BD131</f>
        <v>-1.3538123917129175</v>
      </c>
      <c r="BF131" s="159">
        <f t="shared" ref="BF131:BF183" si="110">((AV131/(AZ131*Y$7))^2+(AW131/(BA131*Z$7))^2+(AX131/(BB131*AA$7))^2+BE131*(AW131/(BA131*Z$7))*(AX131/(BB131*AA$7)))^0.5</f>
        <v>34.281757757713152</v>
      </c>
      <c r="BG131" s="160">
        <f t="shared" ref="BG131:BG183" si="111">SQRT((AC131-AK131)^2+(AD131-AL131)^2)</f>
        <v>74.668167930347636</v>
      </c>
    </row>
    <row r="132" spans="1:59" x14ac:dyDescent="0.25">
      <c r="A132" s="9">
        <v>131</v>
      </c>
      <c r="B132" s="5">
        <v>28</v>
      </c>
      <c r="C132" s="5" t="s">
        <v>3</v>
      </c>
      <c r="D132" s="5">
        <v>65</v>
      </c>
      <c r="E132" s="5" t="s">
        <v>10</v>
      </c>
      <c r="F132" s="5" t="s">
        <v>11</v>
      </c>
      <c r="G132" s="12" t="s">
        <v>63</v>
      </c>
      <c r="H132" s="5">
        <v>4</v>
      </c>
      <c r="I132" s="85">
        <v>0</v>
      </c>
      <c r="J132" s="61">
        <v>4</v>
      </c>
      <c r="K132" s="47">
        <v>251</v>
      </c>
      <c r="L132" s="44">
        <v>59</v>
      </c>
      <c r="M132" s="44">
        <v>251</v>
      </c>
      <c r="N132" s="44">
        <f>COLOR!R135</f>
        <v>62.178906186303522</v>
      </c>
      <c r="O132" s="44">
        <f>COLOR!S135</f>
        <v>88.974550520772695</v>
      </c>
      <c r="P132" s="51">
        <f>COLOR!T135</f>
        <v>-55.690289153977488</v>
      </c>
      <c r="Q132" s="47">
        <v>81</v>
      </c>
      <c r="R132" s="44">
        <v>128</v>
      </c>
      <c r="S132" s="44">
        <v>65</v>
      </c>
      <c r="T132" s="44">
        <f>COLOR!R361</f>
        <v>48.994646983985717</v>
      </c>
      <c r="U132" s="44">
        <f>COLOR!S361</f>
        <v>-28.734091898313665</v>
      </c>
      <c r="V132" s="51">
        <f>COLOR!T361</f>
        <v>29.097043363052354</v>
      </c>
      <c r="W132" s="63">
        <f>COLOR!BE361</f>
        <v>145.66413747457412</v>
      </c>
      <c r="X132" s="119">
        <v>1.6</v>
      </c>
      <c r="Y132" s="133">
        <v>1</v>
      </c>
      <c r="Z132" s="134">
        <v>1</v>
      </c>
      <c r="AA132" s="140">
        <v>1</v>
      </c>
      <c r="AB132" s="148">
        <f t="shared" si="80"/>
        <v>48.994646983985717</v>
      </c>
      <c r="AC132" s="135">
        <f t="shared" si="81"/>
        <v>-28.734091898313665</v>
      </c>
      <c r="AD132" s="135">
        <f t="shared" si="82"/>
        <v>29.097043363052354</v>
      </c>
      <c r="AE132" s="136">
        <f t="shared" si="83"/>
        <v>40.893593259728156</v>
      </c>
      <c r="AF132" s="136">
        <f t="shared" si="84"/>
        <v>-28.738085820848099</v>
      </c>
      <c r="AG132" s="136">
        <f t="shared" si="85"/>
        <v>29.097043363052354</v>
      </c>
      <c r="AH132" s="136">
        <f t="shared" si="86"/>
        <v>40.896399708504653</v>
      </c>
      <c r="AI132" s="136">
        <f t="shared" si="87"/>
        <v>134.64439453318607</v>
      </c>
      <c r="AJ132" s="136">
        <f t="shared" si="88"/>
        <v>62.178906186303522</v>
      </c>
      <c r="AK132" s="136">
        <f t="shared" si="89"/>
        <v>88.974550520772695</v>
      </c>
      <c r="AL132" s="136">
        <f t="shared" si="90"/>
        <v>-55.690289153977488</v>
      </c>
      <c r="AM132" s="136">
        <f t="shared" si="91"/>
        <v>104.96608474372641</v>
      </c>
      <c r="AN132" s="136">
        <f t="shared" si="92"/>
        <v>1.3899595465105552E-4</v>
      </c>
      <c r="AO132" s="136">
        <f t="shared" si="93"/>
        <v>88.986917623361975</v>
      </c>
      <c r="AP132" s="136">
        <f t="shared" si="94"/>
        <v>-55.690289153977488</v>
      </c>
      <c r="AQ132" s="136">
        <f t="shared" si="95"/>
        <v>104.97656792904135</v>
      </c>
      <c r="AR132" s="136">
        <f t="shared" si="96"/>
        <v>327.96061439487642</v>
      </c>
      <c r="AS132" s="136">
        <f t="shared" si="97"/>
        <v>72.936483818772999</v>
      </c>
      <c r="AT132" s="136">
        <f t="shared" si="98"/>
        <v>51.302504464031244</v>
      </c>
      <c r="AU132" s="136">
        <f t="shared" si="99"/>
        <v>166.68378013830966</v>
      </c>
      <c r="AV132" s="136">
        <f t="shared" si="100"/>
        <v>13.184259202317804</v>
      </c>
      <c r="AW132" s="136">
        <f t="shared" si="101"/>
        <v>64.080168220536706</v>
      </c>
      <c r="AX132" s="137">
        <f t="shared" si="102"/>
        <v>130.16067083462801</v>
      </c>
      <c r="AY132" s="137">
        <f t="shared" si="103"/>
        <v>0.64676819073783487</v>
      </c>
      <c r="AZ132" s="137">
        <f t="shared" si="104"/>
        <v>1.0654225836789541</v>
      </c>
      <c r="BA132" s="136">
        <f t="shared" si="105"/>
        <v>4.2821417718447847</v>
      </c>
      <c r="BB132" s="137">
        <f t="shared" si="106"/>
        <v>1.7075949651737077</v>
      </c>
      <c r="BC132" s="137">
        <f t="shared" si="107"/>
        <v>5.0742530354197945E-34</v>
      </c>
      <c r="BD132" s="137">
        <f t="shared" si="108"/>
        <v>1.9994443705038698</v>
      </c>
      <c r="BE132" s="149">
        <f t="shared" si="109"/>
        <v>-3.5415127440113527E-35</v>
      </c>
      <c r="BF132" s="159">
        <f t="shared" si="110"/>
        <v>78.65909009080319</v>
      </c>
      <c r="BG132" s="160">
        <f t="shared" si="111"/>
        <v>145.06624781629159</v>
      </c>
    </row>
    <row r="133" spans="1:59" x14ac:dyDescent="0.25">
      <c r="A133" s="9">
        <v>132</v>
      </c>
      <c r="B133" s="5">
        <v>28</v>
      </c>
      <c r="C133" s="5" t="s">
        <v>3</v>
      </c>
      <c r="D133" s="5">
        <v>65</v>
      </c>
      <c r="E133" s="5" t="s">
        <v>10</v>
      </c>
      <c r="F133" s="5" t="s">
        <v>11</v>
      </c>
      <c r="G133" s="12" t="s">
        <v>63</v>
      </c>
      <c r="H133" s="5">
        <v>4</v>
      </c>
      <c r="I133" s="85">
        <v>0</v>
      </c>
      <c r="J133" s="61">
        <v>4</v>
      </c>
      <c r="K133" s="47">
        <v>255</v>
      </c>
      <c r="L133" s="44">
        <v>198</v>
      </c>
      <c r="M133" s="44">
        <v>189</v>
      </c>
      <c r="N133" s="44">
        <f>COLOR!R136</f>
        <v>84.656576575113192</v>
      </c>
      <c r="O133" s="44">
        <f>COLOR!S136</f>
        <v>19.012411991117418</v>
      </c>
      <c r="P133" s="51">
        <f>COLOR!T136</f>
        <v>12.317832859874756</v>
      </c>
      <c r="Q133" s="47">
        <v>143</v>
      </c>
      <c r="R133" s="44">
        <v>153</v>
      </c>
      <c r="S133" s="44">
        <v>99</v>
      </c>
      <c r="T133" s="44">
        <f>COLOR!R362</f>
        <v>61.259573808659425</v>
      </c>
      <c r="U133" s="44">
        <f>COLOR!S362</f>
        <v>-12.695070836403644</v>
      </c>
      <c r="V133" s="51">
        <f>COLOR!T362</f>
        <v>27.215433804648303</v>
      </c>
      <c r="W133" s="63">
        <f>COLOR!BE362</f>
        <v>42.127458024674425</v>
      </c>
      <c r="X133" s="119">
        <v>2</v>
      </c>
      <c r="Y133" s="133">
        <v>1</v>
      </c>
      <c r="Z133" s="134">
        <v>1</v>
      </c>
      <c r="AA133" s="140">
        <v>1</v>
      </c>
      <c r="AB133" s="148">
        <f t="shared" si="80"/>
        <v>61.259573808659425</v>
      </c>
      <c r="AC133" s="135">
        <f t="shared" si="81"/>
        <v>-12.695070836403644</v>
      </c>
      <c r="AD133" s="135">
        <f t="shared" si="82"/>
        <v>27.215433804648303</v>
      </c>
      <c r="AE133" s="136">
        <f t="shared" si="83"/>
        <v>30.030728607819356</v>
      </c>
      <c r="AF133" s="136">
        <f t="shared" si="84"/>
        <v>-14.164829215036578</v>
      </c>
      <c r="AG133" s="136">
        <f t="shared" si="85"/>
        <v>27.215433804648303</v>
      </c>
      <c r="AH133" s="136">
        <f t="shared" si="86"/>
        <v>30.680974949736317</v>
      </c>
      <c r="AI133" s="136">
        <f t="shared" si="87"/>
        <v>117.49564533413057</v>
      </c>
      <c r="AJ133" s="136">
        <f t="shared" si="88"/>
        <v>84.656576575113192</v>
      </c>
      <c r="AK133" s="136">
        <f t="shared" si="89"/>
        <v>19.012411991117418</v>
      </c>
      <c r="AL133" s="136">
        <f t="shared" si="90"/>
        <v>12.317832859874756</v>
      </c>
      <c r="AM133" s="136">
        <f t="shared" si="91"/>
        <v>22.653935995402556</v>
      </c>
      <c r="AN133" s="136">
        <f t="shared" si="92"/>
        <v>0.11577394073441005</v>
      </c>
      <c r="AO133" s="136">
        <f t="shared" si="93"/>
        <v>21.213553850195233</v>
      </c>
      <c r="AP133" s="136">
        <f t="shared" si="94"/>
        <v>12.317832859874756</v>
      </c>
      <c r="AQ133" s="136">
        <f t="shared" si="95"/>
        <v>24.530468265382609</v>
      </c>
      <c r="AR133" s="136">
        <f t="shared" si="96"/>
        <v>30.141962154852688</v>
      </c>
      <c r="AS133" s="136">
        <f t="shared" si="97"/>
        <v>27.605721607559463</v>
      </c>
      <c r="AT133" s="136">
        <f t="shared" si="98"/>
        <v>73.818803744491632</v>
      </c>
      <c r="AU133" s="136">
        <f t="shared" si="99"/>
        <v>87.35368317927788</v>
      </c>
      <c r="AV133" s="136">
        <f t="shared" si="100"/>
        <v>23.397002766453767</v>
      </c>
      <c r="AW133" s="136">
        <f t="shared" si="101"/>
        <v>6.150506684353708</v>
      </c>
      <c r="AX133" s="137">
        <f t="shared" si="102"/>
        <v>37.891156880540322</v>
      </c>
      <c r="AY133" s="137">
        <f t="shared" si="103"/>
        <v>0.58062187591676662</v>
      </c>
      <c r="AZ133" s="137">
        <f t="shared" si="104"/>
        <v>1.3380177295896398</v>
      </c>
      <c r="BA133" s="136">
        <f t="shared" si="105"/>
        <v>2.2422574723401758</v>
      </c>
      <c r="BB133" s="137">
        <f t="shared" si="106"/>
        <v>1.240427287987258</v>
      </c>
      <c r="BC133" s="137">
        <f t="shared" si="107"/>
        <v>2.2542040278075627E-27</v>
      </c>
      <c r="BD133" s="137">
        <f t="shared" si="108"/>
        <v>1.6332335496782786</v>
      </c>
      <c r="BE133" s="149">
        <f t="shared" si="109"/>
        <v>-1.2851353720371642E-28</v>
      </c>
      <c r="BF133" s="159">
        <f t="shared" si="110"/>
        <v>35.304474208082816</v>
      </c>
      <c r="BG133" s="160">
        <f t="shared" si="111"/>
        <v>35.032884282731573</v>
      </c>
    </row>
    <row r="134" spans="1:59" ht="15" thickBot="1" x14ac:dyDescent="0.3">
      <c r="A134" s="16">
        <v>133</v>
      </c>
      <c r="B134" s="18">
        <v>28</v>
      </c>
      <c r="C134" s="18" t="s">
        <v>3</v>
      </c>
      <c r="D134" s="18">
        <v>65</v>
      </c>
      <c r="E134" s="18" t="s">
        <v>10</v>
      </c>
      <c r="F134" s="18" t="s">
        <v>11</v>
      </c>
      <c r="G134" s="90" t="s">
        <v>63</v>
      </c>
      <c r="H134" s="18">
        <v>4</v>
      </c>
      <c r="I134" s="86">
        <v>0</v>
      </c>
      <c r="J134" s="77">
        <v>4</v>
      </c>
      <c r="K134" s="48">
        <v>255</v>
      </c>
      <c r="L134" s="49">
        <v>218</v>
      </c>
      <c r="M134" s="49">
        <v>241</v>
      </c>
      <c r="N134" s="49">
        <f>COLOR!R137</f>
        <v>90.671721853413331</v>
      </c>
      <c r="O134" s="49">
        <f>COLOR!S137</f>
        <v>16.565465110322531</v>
      </c>
      <c r="P134" s="52">
        <f>COLOR!T137</f>
        <v>-6.4446633113454999</v>
      </c>
      <c r="Q134" s="48">
        <v>159</v>
      </c>
      <c r="R134" s="49">
        <v>178</v>
      </c>
      <c r="S134" s="49">
        <v>126</v>
      </c>
      <c r="T134" s="49">
        <f>COLOR!R363</f>
        <v>69.992546922665454</v>
      </c>
      <c r="U134" s="49">
        <f>COLOR!S363</f>
        <v>-15.709191261414679</v>
      </c>
      <c r="V134" s="52">
        <f>COLOR!T363</f>
        <v>24.459892960321227</v>
      </c>
      <c r="W134" s="64">
        <f>COLOR!BE363</f>
        <v>49.237925606983119</v>
      </c>
      <c r="X134" s="120">
        <v>1.8</v>
      </c>
      <c r="Y134" s="133">
        <v>1</v>
      </c>
      <c r="Z134" s="134">
        <v>1</v>
      </c>
      <c r="AA134" s="140">
        <v>1</v>
      </c>
      <c r="AB134" s="148">
        <f t="shared" si="80"/>
        <v>69.992546922665454</v>
      </c>
      <c r="AC134" s="135">
        <f t="shared" si="81"/>
        <v>-15.709191261414679</v>
      </c>
      <c r="AD134" s="135">
        <f t="shared" si="82"/>
        <v>24.459892960321227</v>
      </c>
      <c r="AE134" s="136">
        <f t="shared" si="83"/>
        <v>29.070002643929691</v>
      </c>
      <c r="AF134" s="136">
        <f t="shared" si="84"/>
        <v>-18.671985720176711</v>
      </c>
      <c r="AG134" s="136">
        <f t="shared" si="85"/>
        <v>24.459892960321227</v>
      </c>
      <c r="AH134" s="136">
        <f t="shared" si="86"/>
        <v>30.772218223014974</v>
      </c>
      <c r="AI134" s="136">
        <f t="shared" si="87"/>
        <v>127.35708325198797</v>
      </c>
      <c r="AJ134" s="136">
        <f t="shared" si="88"/>
        <v>90.671721853413331</v>
      </c>
      <c r="AK134" s="136">
        <f t="shared" si="89"/>
        <v>16.565465110322531</v>
      </c>
      <c r="AL134" s="136">
        <f t="shared" si="90"/>
        <v>-6.4446633113454999</v>
      </c>
      <c r="AM134" s="136">
        <f t="shared" si="91"/>
        <v>17.77493514806498</v>
      </c>
      <c r="AN134" s="136">
        <f t="shared" si="92"/>
        <v>0.18860260910052873</v>
      </c>
      <c r="AO134" s="136">
        <f t="shared" si="93"/>
        <v>19.689755051093137</v>
      </c>
      <c r="AP134" s="136">
        <f t="shared" si="94"/>
        <v>-6.4446633113454999</v>
      </c>
      <c r="AQ134" s="136">
        <f t="shared" si="95"/>
        <v>20.717628705251247</v>
      </c>
      <c r="AR134" s="136">
        <f t="shared" si="96"/>
        <v>341.87618561551733</v>
      </c>
      <c r="AS134" s="136">
        <f t="shared" si="97"/>
        <v>25.744923464133109</v>
      </c>
      <c r="AT134" s="136">
        <f t="shared" si="98"/>
        <v>54.616634433752665</v>
      </c>
      <c r="AU134" s="136">
        <f t="shared" si="99"/>
        <v>145.48089763647064</v>
      </c>
      <c r="AV134" s="136">
        <f t="shared" si="100"/>
        <v>20.679174930747877</v>
      </c>
      <c r="AW134" s="136">
        <f t="shared" si="101"/>
        <v>10.054589517763727</v>
      </c>
      <c r="AX134" s="137">
        <f t="shared" si="102"/>
        <v>48.224682300456877</v>
      </c>
      <c r="AY134" s="137">
        <f t="shared" si="103"/>
        <v>0.63334278087523432</v>
      </c>
      <c r="AZ134" s="137">
        <f t="shared" si="104"/>
        <v>1.4501159578289766</v>
      </c>
      <c r="BA134" s="136">
        <f t="shared" si="105"/>
        <v>2.15852155588599</v>
      </c>
      <c r="BB134" s="137">
        <f t="shared" si="106"/>
        <v>1.2445804213029119</v>
      </c>
      <c r="BC134" s="137">
        <f t="shared" si="107"/>
        <v>5.3461728040046607E-33</v>
      </c>
      <c r="BD134" s="137">
        <f t="shared" si="108"/>
        <v>1.4848605889911961</v>
      </c>
      <c r="BE134" s="149">
        <f t="shared" si="109"/>
        <v>-2.770996874836312E-34</v>
      </c>
      <c r="BF134" s="159">
        <f t="shared" si="110"/>
        <v>41.550490390858712</v>
      </c>
      <c r="BG134" s="160">
        <f t="shared" si="111"/>
        <v>44.684953197495155</v>
      </c>
    </row>
    <row r="135" spans="1:59" x14ac:dyDescent="0.25">
      <c r="A135" s="7">
        <v>134</v>
      </c>
      <c r="B135" s="8">
        <v>29</v>
      </c>
      <c r="C135" s="8" t="s">
        <v>3</v>
      </c>
      <c r="D135" s="8">
        <v>56</v>
      </c>
      <c r="E135" s="8" t="s">
        <v>6</v>
      </c>
      <c r="F135" s="8" t="s">
        <v>64</v>
      </c>
      <c r="G135" s="14" t="s">
        <v>63</v>
      </c>
      <c r="H135" s="8">
        <v>4</v>
      </c>
      <c r="I135" s="91">
        <v>1</v>
      </c>
      <c r="J135" s="92">
        <v>5</v>
      </c>
      <c r="K135" s="53">
        <v>228</v>
      </c>
      <c r="L135" s="54">
        <v>134</v>
      </c>
      <c r="M135" s="54">
        <v>189</v>
      </c>
      <c r="N135" s="54">
        <f>COLOR!R138</f>
        <v>67.454906442415577</v>
      </c>
      <c r="O135" s="54">
        <f>COLOR!S138</f>
        <v>43.150657862963072</v>
      </c>
      <c r="P135" s="55">
        <f>COLOR!T138</f>
        <v>-13.161883722694313</v>
      </c>
      <c r="Q135" s="53">
        <v>107</v>
      </c>
      <c r="R135" s="54">
        <v>108</v>
      </c>
      <c r="S135" s="54">
        <v>88</v>
      </c>
      <c r="T135" s="54">
        <f>COLOR!R364</f>
        <v>45.04770955300117</v>
      </c>
      <c r="U135" s="54">
        <f>COLOR!S364</f>
        <v>-4.1673631171482146</v>
      </c>
      <c r="V135" s="55">
        <f>COLOR!T364</f>
        <v>11.086613349376462</v>
      </c>
      <c r="W135" s="65">
        <f>COLOR!BE364</f>
        <v>57.698069223930354</v>
      </c>
      <c r="X135" s="118">
        <v>2.2000000000000002</v>
      </c>
      <c r="Y135" s="133">
        <v>1</v>
      </c>
      <c r="Z135" s="134">
        <v>1</v>
      </c>
      <c r="AA135" s="140">
        <v>1</v>
      </c>
      <c r="AB135" s="148">
        <f t="shared" si="80"/>
        <v>45.04770955300117</v>
      </c>
      <c r="AC135" s="135">
        <f t="shared" si="81"/>
        <v>-4.1673631171482146</v>
      </c>
      <c r="AD135" s="135">
        <f t="shared" si="82"/>
        <v>11.086613349376462</v>
      </c>
      <c r="AE135" s="136">
        <f t="shared" si="83"/>
        <v>11.843982054560014</v>
      </c>
      <c r="AF135" s="136">
        <f t="shared" si="84"/>
        <v>-4.4911041811787573</v>
      </c>
      <c r="AG135" s="136">
        <f t="shared" si="85"/>
        <v>11.086613349376462</v>
      </c>
      <c r="AH135" s="136">
        <f t="shared" si="86"/>
        <v>11.961731159191535</v>
      </c>
      <c r="AI135" s="136">
        <f t="shared" si="87"/>
        <v>112.05250153057314</v>
      </c>
      <c r="AJ135" s="136">
        <f t="shared" si="88"/>
        <v>67.454906442415577</v>
      </c>
      <c r="AK135" s="136">
        <f t="shared" si="89"/>
        <v>43.150657862963072</v>
      </c>
      <c r="AL135" s="136">
        <f t="shared" si="90"/>
        <v>-13.161883722694313</v>
      </c>
      <c r="AM135" s="136">
        <f t="shared" si="91"/>
        <v>45.113351207111876</v>
      </c>
      <c r="AN135" s="136">
        <f t="shared" si="92"/>
        <v>7.7684870487619739E-2</v>
      </c>
      <c r="AO135" s="136">
        <f t="shared" si="93"/>
        <v>46.502811130502955</v>
      </c>
      <c r="AP135" s="136">
        <f t="shared" si="94"/>
        <v>-13.161883722694313</v>
      </c>
      <c r="AQ135" s="136">
        <f t="shared" si="95"/>
        <v>48.329562652365844</v>
      </c>
      <c r="AR135" s="136">
        <f t="shared" si="96"/>
        <v>344.19667526876674</v>
      </c>
      <c r="AS135" s="136">
        <f t="shared" si="97"/>
        <v>30.14564690577869</v>
      </c>
      <c r="AT135" s="136">
        <f t="shared" si="98"/>
        <v>48.124588399669932</v>
      </c>
      <c r="AU135" s="136">
        <f t="shared" si="99"/>
        <v>127.85582626180638</v>
      </c>
      <c r="AV135" s="136">
        <f t="shared" si="100"/>
        <v>22.407196889414408</v>
      </c>
      <c r="AW135" s="136">
        <f t="shared" si="101"/>
        <v>36.367831493174307</v>
      </c>
      <c r="AX135" s="137">
        <f t="shared" si="102"/>
        <v>43.194326497275888</v>
      </c>
      <c r="AY135" s="137">
        <f t="shared" si="103"/>
        <v>0.66135561864811843</v>
      </c>
      <c r="AZ135" s="137">
        <f t="shared" si="104"/>
        <v>1.0762635522152948</v>
      </c>
      <c r="BA135" s="136">
        <f t="shared" si="105"/>
        <v>2.3565541107600412</v>
      </c>
      <c r="BB135" s="137">
        <f t="shared" si="106"/>
        <v>1.299054894383785</v>
      </c>
      <c r="BC135" s="137">
        <f t="shared" si="107"/>
        <v>5.1333158471332467E-35</v>
      </c>
      <c r="BD135" s="137">
        <f t="shared" si="108"/>
        <v>1.7748675987127653</v>
      </c>
      <c r="BE135" s="149">
        <f t="shared" si="109"/>
        <v>-3.1803235939761561E-36</v>
      </c>
      <c r="BF135" s="159">
        <f t="shared" si="110"/>
        <v>42.157038159076365</v>
      </c>
      <c r="BG135" s="160">
        <f t="shared" si="111"/>
        <v>53.169396458192722</v>
      </c>
    </row>
    <row r="136" spans="1:59" x14ac:dyDescent="0.25">
      <c r="A136" s="9">
        <v>135</v>
      </c>
      <c r="B136" s="5">
        <v>29</v>
      </c>
      <c r="C136" s="5" t="s">
        <v>3</v>
      </c>
      <c r="D136" s="5">
        <v>56</v>
      </c>
      <c r="E136" s="5" t="s">
        <v>6</v>
      </c>
      <c r="F136" s="5" t="s">
        <v>64</v>
      </c>
      <c r="G136" s="12" t="s">
        <v>63</v>
      </c>
      <c r="H136" s="5">
        <v>4</v>
      </c>
      <c r="I136" s="85">
        <v>1</v>
      </c>
      <c r="J136" s="93">
        <v>5</v>
      </c>
      <c r="K136" s="47">
        <v>222</v>
      </c>
      <c r="L136" s="44">
        <v>145</v>
      </c>
      <c r="M136" s="44">
        <v>212</v>
      </c>
      <c r="N136" s="44">
        <f>COLOR!R139</f>
        <v>69.861802996024835</v>
      </c>
      <c r="O136" s="44">
        <f>COLOR!S139</f>
        <v>39.229652640769551</v>
      </c>
      <c r="P136" s="51">
        <f>COLOR!T139</f>
        <v>-22.386404812895243</v>
      </c>
      <c r="Q136" s="47">
        <v>135</v>
      </c>
      <c r="R136" s="44">
        <v>150</v>
      </c>
      <c r="S136" s="44">
        <v>121</v>
      </c>
      <c r="T136" s="44">
        <f>COLOR!R365</f>
        <v>60.218161934680381</v>
      </c>
      <c r="U136" s="44">
        <f>COLOR!S365</f>
        <v>-10.883800922328435</v>
      </c>
      <c r="V136" s="51">
        <f>COLOR!T365</f>
        <v>13.525778817978251</v>
      </c>
      <c r="W136" s="63">
        <f>COLOR!BE365</f>
        <v>62.402267379306053</v>
      </c>
      <c r="X136" s="119">
        <v>1.4</v>
      </c>
      <c r="Y136" s="133">
        <v>1</v>
      </c>
      <c r="Z136" s="134">
        <v>1</v>
      </c>
      <c r="AA136" s="140">
        <v>1</v>
      </c>
      <c r="AB136" s="148">
        <f t="shared" si="80"/>
        <v>60.218161934680381</v>
      </c>
      <c r="AC136" s="135">
        <f t="shared" si="81"/>
        <v>-10.883800922328435</v>
      </c>
      <c r="AD136" s="135">
        <f t="shared" si="82"/>
        <v>13.525778817978251</v>
      </c>
      <c r="AE136" s="136">
        <f t="shared" si="83"/>
        <v>17.360985431413347</v>
      </c>
      <c r="AF136" s="136">
        <f t="shared" si="84"/>
        <v>-11.376563231342505</v>
      </c>
      <c r="AG136" s="136">
        <f t="shared" si="85"/>
        <v>13.525778817978251</v>
      </c>
      <c r="AH136" s="136">
        <f t="shared" si="86"/>
        <v>17.674073768930675</v>
      </c>
      <c r="AI136" s="136">
        <f t="shared" si="87"/>
        <v>130.06726735804432</v>
      </c>
      <c r="AJ136" s="136">
        <f t="shared" si="88"/>
        <v>69.861802996024835</v>
      </c>
      <c r="AK136" s="136">
        <f t="shared" si="89"/>
        <v>39.229652640769551</v>
      </c>
      <c r="AL136" s="136">
        <f t="shared" si="90"/>
        <v>-22.386404812895243</v>
      </c>
      <c r="AM136" s="136">
        <f t="shared" si="91"/>
        <v>45.167651773833192</v>
      </c>
      <c r="AN136" s="136">
        <f t="shared" si="92"/>
        <v>4.5274836661441942E-2</v>
      </c>
      <c r="AO136" s="136">
        <f t="shared" si="93"/>
        <v>41.005768756365498</v>
      </c>
      <c r="AP136" s="136">
        <f t="shared" si="94"/>
        <v>-22.386404812895243</v>
      </c>
      <c r="AQ136" s="136">
        <f t="shared" si="95"/>
        <v>46.71856367384747</v>
      </c>
      <c r="AR136" s="136">
        <f t="shared" si="96"/>
        <v>331.36841439226907</v>
      </c>
      <c r="AS136" s="136">
        <f t="shared" si="97"/>
        <v>32.196318721389076</v>
      </c>
      <c r="AT136" s="136">
        <f t="shared" si="98"/>
        <v>50.717840875156696</v>
      </c>
      <c r="AU136" s="136">
        <f t="shared" si="99"/>
        <v>158.69885296577525</v>
      </c>
      <c r="AV136" s="136">
        <f t="shared" si="100"/>
        <v>9.6436410613444536</v>
      </c>
      <c r="AW136" s="136">
        <f t="shared" si="101"/>
        <v>29.044489904916794</v>
      </c>
      <c r="AX136" s="137">
        <f t="shared" si="102"/>
        <v>56.480184523169029</v>
      </c>
      <c r="AY136" s="137">
        <f t="shared" si="103"/>
        <v>0.64930987314686361</v>
      </c>
      <c r="AZ136" s="137">
        <f t="shared" si="104"/>
        <v>1.216242447709089</v>
      </c>
      <c r="BA136" s="136">
        <f t="shared" si="105"/>
        <v>2.4488343424625083</v>
      </c>
      <c r="BB136" s="137">
        <f t="shared" si="106"/>
        <v>1.3135808143717169</v>
      </c>
      <c r="BC136" s="137">
        <f t="shared" si="107"/>
        <v>3.3371311499074213E-34</v>
      </c>
      <c r="BD136" s="137">
        <f t="shared" si="108"/>
        <v>1.848849766912906</v>
      </c>
      <c r="BE136" s="149">
        <f t="shared" si="109"/>
        <v>-2.1536853852404167E-35</v>
      </c>
      <c r="BF136" s="159">
        <f t="shared" si="110"/>
        <v>45.302250860195514</v>
      </c>
      <c r="BG136" s="160">
        <f t="shared" si="111"/>
        <v>61.652600603367546</v>
      </c>
    </row>
    <row r="137" spans="1:59" x14ac:dyDescent="0.25">
      <c r="A137" s="9">
        <v>136</v>
      </c>
      <c r="B137" s="5">
        <v>29</v>
      </c>
      <c r="C137" s="5" t="s">
        <v>3</v>
      </c>
      <c r="D137" s="5">
        <v>56</v>
      </c>
      <c r="E137" s="5" t="s">
        <v>6</v>
      </c>
      <c r="F137" s="5" t="s">
        <v>64</v>
      </c>
      <c r="G137" s="12" t="s">
        <v>63</v>
      </c>
      <c r="H137" s="5">
        <v>4</v>
      </c>
      <c r="I137" s="85">
        <v>1</v>
      </c>
      <c r="J137" s="93">
        <v>5</v>
      </c>
      <c r="K137" s="47">
        <v>241</v>
      </c>
      <c r="L137" s="44">
        <v>136</v>
      </c>
      <c r="M137" s="44">
        <v>219</v>
      </c>
      <c r="N137" s="44">
        <f>COLOR!R140</f>
        <v>70.484150367829358</v>
      </c>
      <c r="O137" s="44">
        <f>COLOR!S140</f>
        <v>51.020794143722846</v>
      </c>
      <c r="P137" s="51">
        <f>COLOR!T140</f>
        <v>-25.105169029537876</v>
      </c>
      <c r="Q137" s="47">
        <v>87</v>
      </c>
      <c r="R137" s="44">
        <v>102</v>
      </c>
      <c r="S137" s="44">
        <v>67</v>
      </c>
      <c r="T137" s="44">
        <f>COLOR!R366</f>
        <v>41.141932958754076</v>
      </c>
      <c r="U137" s="44">
        <f>COLOR!S366</f>
        <v>-12.547678241585897</v>
      </c>
      <c r="V137" s="51">
        <f>COLOR!T366</f>
        <v>17.950893874864803</v>
      </c>
      <c r="W137" s="63">
        <f>COLOR!BE366</f>
        <v>82.193314549974687</v>
      </c>
      <c r="X137" s="119">
        <v>2.7</v>
      </c>
      <c r="Y137" s="133">
        <v>1</v>
      </c>
      <c r="Z137" s="134">
        <v>1</v>
      </c>
      <c r="AA137" s="140">
        <v>1</v>
      </c>
      <c r="AB137" s="148">
        <f t="shared" si="80"/>
        <v>41.141932958754076</v>
      </c>
      <c r="AC137" s="135">
        <f t="shared" si="81"/>
        <v>-12.547678241585897</v>
      </c>
      <c r="AD137" s="135">
        <f t="shared" si="82"/>
        <v>17.950893874864803</v>
      </c>
      <c r="AE137" s="136">
        <f t="shared" si="83"/>
        <v>21.901571180192231</v>
      </c>
      <c r="AF137" s="136">
        <f t="shared" si="84"/>
        <v>-12.674064714623034</v>
      </c>
      <c r="AG137" s="136">
        <f t="shared" si="85"/>
        <v>17.950893874864803</v>
      </c>
      <c r="AH137" s="136">
        <f t="shared" si="86"/>
        <v>21.974223701808249</v>
      </c>
      <c r="AI137" s="136">
        <f t="shared" si="87"/>
        <v>125.22365438297216</v>
      </c>
      <c r="AJ137" s="136">
        <f t="shared" si="88"/>
        <v>70.484150367829358</v>
      </c>
      <c r="AK137" s="136">
        <f t="shared" si="89"/>
        <v>51.020794143722846</v>
      </c>
      <c r="AL137" s="136">
        <f t="shared" si="90"/>
        <v>-25.105169029537876</v>
      </c>
      <c r="AM137" s="136">
        <f t="shared" si="91"/>
        <v>56.862913634967839</v>
      </c>
      <c r="AN137" s="136">
        <f t="shared" si="92"/>
        <v>1.0072498720780421E-2</v>
      </c>
      <c r="AO137" s="136">
        <f t="shared" si="93"/>
        <v>51.534701027468692</v>
      </c>
      <c r="AP137" s="136">
        <f t="shared" si="94"/>
        <v>-25.105169029537876</v>
      </c>
      <c r="AQ137" s="136">
        <f t="shared" si="95"/>
        <v>57.324470533902449</v>
      </c>
      <c r="AR137" s="136">
        <f t="shared" si="96"/>
        <v>334.02693604645339</v>
      </c>
      <c r="AS137" s="136">
        <f t="shared" si="97"/>
        <v>39.649347117855349</v>
      </c>
      <c r="AT137" s="136">
        <f t="shared" si="98"/>
        <v>49.625295214712764</v>
      </c>
      <c r="AU137" s="136">
        <f t="shared" si="99"/>
        <v>151.19671833651876</v>
      </c>
      <c r="AV137" s="136">
        <f t="shared" si="100"/>
        <v>29.342217409075282</v>
      </c>
      <c r="AW137" s="136">
        <f t="shared" si="101"/>
        <v>35.3502468320942</v>
      </c>
      <c r="AX137" s="137">
        <f t="shared" si="102"/>
        <v>68.752819577532293</v>
      </c>
      <c r="AY137" s="137">
        <f t="shared" si="103"/>
        <v>0.65422288839160414</v>
      </c>
      <c r="AZ137" s="137">
        <f t="shared" si="104"/>
        <v>1.0691100951781289</v>
      </c>
      <c r="BA137" s="136">
        <f t="shared" si="105"/>
        <v>2.7842206203034907</v>
      </c>
      <c r="BB137" s="137">
        <f t="shared" si="106"/>
        <v>1.3890926559142698</v>
      </c>
      <c r="BC137" s="137">
        <f t="shared" si="107"/>
        <v>1.5205596413161432E-34</v>
      </c>
      <c r="BD137" s="137">
        <f t="shared" si="108"/>
        <v>1.9615185934807018</v>
      </c>
      <c r="BE137" s="149">
        <f t="shared" si="109"/>
        <v>-1.041125902914697E-35</v>
      </c>
      <c r="BF137" s="159">
        <f t="shared" si="110"/>
        <v>58.001638013725199</v>
      </c>
      <c r="BG137" s="160">
        <f t="shared" si="111"/>
        <v>76.777439617570224</v>
      </c>
    </row>
    <row r="138" spans="1:59" x14ac:dyDescent="0.25">
      <c r="A138" s="9">
        <v>137</v>
      </c>
      <c r="B138" s="5">
        <v>29</v>
      </c>
      <c r="C138" s="5" t="s">
        <v>3</v>
      </c>
      <c r="D138" s="5">
        <v>56</v>
      </c>
      <c r="E138" s="5" t="s">
        <v>6</v>
      </c>
      <c r="F138" s="5" t="s">
        <v>64</v>
      </c>
      <c r="G138" s="12" t="s">
        <v>63</v>
      </c>
      <c r="H138" s="5">
        <v>4</v>
      </c>
      <c r="I138" s="85">
        <v>1</v>
      </c>
      <c r="J138" s="93">
        <v>5</v>
      </c>
      <c r="K138" s="47">
        <v>255</v>
      </c>
      <c r="L138" s="44">
        <v>184</v>
      </c>
      <c r="M138" s="44">
        <v>255</v>
      </c>
      <c r="N138" s="44">
        <f>COLOR!R141</f>
        <v>83.323830281373148</v>
      </c>
      <c r="O138" s="44">
        <f>COLOR!S141</f>
        <v>36.846273016334422</v>
      </c>
      <c r="P138" s="51">
        <f>COLOR!T141</f>
        <v>-24.879429652149977</v>
      </c>
      <c r="Q138" s="47">
        <v>96</v>
      </c>
      <c r="R138" s="44">
        <v>116</v>
      </c>
      <c r="S138" s="44">
        <v>77</v>
      </c>
      <c r="T138" s="44">
        <f>COLOR!R367</f>
        <v>46.356899695458267</v>
      </c>
      <c r="U138" s="44">
        <f>COLOR!S367</f>
        <v>-15.006916565891204</v>
      </c>
      <c r="V138" s="51">
        <f>COLOR!T367</f>
        <v>19.185491246114083</v>
      </c>
      <c r="W138" s="63">
        <f>COLOR!BE367</f>
        <v>77.440457646919612</v>
      </c>
      <c r="X138" s="119">
        <v>3.3</v>
      </c>
      <c r="Y138" s="133">
        <v>1</v>
      </c>
      <c r="Z138" s="134">
        <v>1</v>
      </c>
      <c r="AA138" s="140">
        <v>1</v>
      </c>
      <c r="AB138" s="148">
        <f t="shared" si="80"/>
        <v>46.356899695458267</v>
      </c>
      <c r="AC138" s="135">
        <f t="shared" si="81"/>
        <v>-15.006916565891204</v>
      </c>
      <c r="AD138" s="135">
        <f t="shared" si="82"/>
        <v>19.185491246114083</v>
      </c>
      <c r="AE138" s="136">
        <f t="shared" si="83"/>
        <v>24.357557742317681</v>
      </c>
      <c r="AF138" s="136">
        <f t="shared" si="84"/>
        <v>-15.378398811807743</v>
      </c>
      <c r="AG138" s="136">
        <f t="shared" si="85"/>
        <v>19.185491246114083</v>
      </c>
      <c r="AH138" s="136">
        <f t="shared" si="86"/>
        <v>24.588172448755316</v>
      </c>
      <c r="AI138" s="136">
        <f t="shared" si="87"/>
        <v>128.71440665835146</v>
      </c>
      <c r="AJ138" s="136">
        <f t="shared" si="88"/>
        <v>83.323830281373148</v>
      </c>
      <c r="AK138" s="136">
        <f t="shared" si="89"/>
        <v>36.846273016334422</v>
      </c>
      <c r="AL138" s="136">
        <f t="shared" si="90"/>
        <v>-24.879429652149977</v>
      </c>
      <c r="AM138" s="136">
        <f t="shared" si="91"/>
        <v>44.459350591417028</v>
      </c>
      <c r="AN138" s="136">
        <f t="shared" si="92"/>
        <v>2.4754068851216893E-2</v>
      </c>
      <c r="AO138" s="136">
        <f t="shared" si="93"/>
        <v>37.758368195491499</v>
      </c>
      <c r="AP138" s="136">
        <f t="shared" si="94"/>
        <v>-24.879429652149977</v>
      </c>
      <c r="AQ138" s="136">
        <f t="shared" si="95"/>
        <v>45.218142250678362</v>
      </c>
      <c r="AR138" s="136">
        <f t="shared" si="96"/>
        <v>326.61864632884465</v>
      </c>
      <c r="AS138" s="136">
        <f t="shared" si="97"/>
        <v>34.903157349716835</v>
      </c>
      <c r="AT138" s="136">
        <f t="shared" si="98"/>
        <v>47.666526493598042</v>
      </c>
      <c r="AU138" s="136">
        <f t="shared" si="99"/>
        <v>162.09576032950682</v>
      </c>
      <c r="AV138" s="136">
        <f t="shared" si="100"/>
        <v>36.966930585914881</v>
      </c>
      <c r="AW138" s="136">
        <f t="shared" si="101"/>
        <v>20.629969801923046</v>
      </c>
      <c r="AX138" s="137">
        <f t="shared" si="102"/>
        <v>65.875925858617109</v>
      </c>
      <c r="AY138" s="137">
        <f t="shared" si="103"/>
        <v>0.66363003095430106</v>
      </c>
      <c r="AZ138" s="137">
        <f t="shared" si="104"/>
        <v>1.2131380500043236</v>
      </c>
      <c r="BA138" s="136">
        <f t="shared" si="105"/>
        <v>2.5706420807372572</v>
      </c>
      <c r="BB138" s="137">
        <f t="shared" si="106"/>
        <v>1.3474417508859313</v>
      </c>
      <c r="BC138" s="137">
        <f t="shared" si="107"/>
        <v>3.6798152756114412E-35</v>
      </c>
      <c r="BD138" s="137">
        <f t="shared" si="108"/>
        <v>1.9097725167456201</v>
      </c>
      <c r="BE138" s="149">
        <f t="shared" si="109"/>
        <v>-2.4530986888689865E-36</v>
      </c>
      <c r="BF138" s="159">
        <f t="shared" si="110"/>
        <v>58.164870065873359</v>
      </c>
      <c r="BG138" s="160">
        <f t="shared" si="111"/>
        <v>68.047560747028257</v>
      </c>
    </row>
    <row r="139" spans="1:59" ht="15" thickBot="1" x14ac:dyDescent="0.3">
      <c r="A139" s="10">
        <v>138</v>
      </c>
      <c r="B139" s="11">
        <v>29</v>
      </c>
      <c r="C139" s="11" t="s">
        <v>3</v>
      </c>
      <c r="D139" s="11">
        <v>56</v>
      </c>
      <c r="E139" s="11" t="s">
        <v>6</v>
      </c>
      <c r="F139" s="11" t="s">
        <v>64</v>
      </c>
      <c r="G139" s="95" t="s">
        <v>63</v>
      </c>
      <c r="H139" s="11">
        <v>4</v>
      </c>
      <c r="I139" s="96">
        <v>1</v>
      </c>
      <c r="J139" s="97">
        <v>5</v>
      </c>
      <c r="K139" s="56">
        <v>255</v>
      </c>
      <c r="L139" s="57">
        <v>186</v>
      </c>
      <c r="M139" s="57">
        <v>253</v>
      </c>
      <c r="N139" s="57">
        <f>COLOR!R142</f>
        <v>83.696121829348087</v>
      </c>
      <c r="O139" s="57">
        <f>COLOR!S142</f>
        <v>35.440372770483506</v>
      </c>
      <c r="P139" s="58">
        <f>COLOR!T142</f>
        <v>-23.247841333499863</v>
      </c>
      <c r="Q139" s="56">
        <v>139</v>
      </c>
      <c r="R139" s="57">
        <v>146</v>
      </c>
      <c r="S139" s="57">
        <v>154</v>
      </c>
      <c r="T139" s="57">
        <f>COLOR!R368</f>
        <v>60.250267441723665</v>
      </c>
      <c r="U139" s="57">
        <f>COLOR!S368</f>
        <v>-0.87878904820021253</v>
      </c>
      <c r="V139" s="58">
        <f>COLOR!T368</f>
        <v>-5.0901527700809135</v>
      </c>
      <c r="W139" s="78">
        <f>COLOR!BE368</f>
        <v>46.888071586956272</v>
      </c>
      <c r="X139" s="122">
        <v>2.1</v>
      </c>
      <c r="Y139" s="133">
        <v>1</v>
      </c>
      <c r="Z139" s="134">
        <v>1</v>
      </c>
      <c r="AA139" s="140">
        <v>1</v>
      </c>
      <c r="AB139" s="148">
        <f t="shared" si="80"/>
        <v>60.250267441723665</v>
      </c>
      <c r="AC139" s="135">
        <f t="shared" si="81"/>
        <v>-0.87878904820021253</v>
      </c>
      <c r="AD139" s="135">
        <f t="shared" si="82"/>
        <v>-5.0901527700809135</v>
      </c>
      <c r="AE139" s="136">
        <f t="shared" si="83"/>
        <v>5.1654550055149091</v>
      </c>
      <c r="AF139" s="136">
        <f t="shared" si="84"/>
        <v>-1.035810893704787</v>
      </c>
      <c r="AG139" s="136">
        <f t="shared" si="85"/>
        <v>-5.0901527700809135</v>
      </c>
      <c r="AH139" s="136">
        <f t="shared" si="86"/>
        <v>5.1944739320050406</v>
      </c>
      <c r="AI139" s="136">
        <f t="shared" si="87"/>
        <v>258.49775602352196</v>
      </c>
      <c r="AJ139" s="136">
        <f t="shared" si="88"/>
        <v>83.696121829348087</v>
      </c>
      <c r="AK139" s="136">
        <f t="shared" si="89"/>
        <v>35.440372770483506</v>
      </c>
      <c r="AL139" s="136">
        <f t="shared" si="90"/>
        <v>-23.247841333499863</v>
      </c>
      <c r="AM139" s="136">
        <f t="shared" si="91"/>
        <v>42.384928321024837</v>
      </c>
      <c r="AN139" s="136">
        <f t="shared" si="92"/>
        <v>0.17867979332031964</v>
      </c>
      <c r="AO139" s="136">
        <f t="shared" si="93"/>
        <v>41.772851252308584</v>
      </c>
      <c r="AP139" s="136">
        <f t="shared" si="94"/>
        <v>-23.247841333499863</v>
      </c>
      <c r="AQ139" s="136">
        <f t="shared" si="95"/>
        <v>47.806204915419542</v>
      </c>
      <c r="AR139" s="136">
        <f t="shared" si="96"/>
        <v>330.90275355871108</v>
      </c>
      <c r="AS139" s="136">
        <f t="shared" si="97"/>
        <v>26.50033942371229</v>
      </c>
      <c r="AT139" s="136">
        <f t="shared" si="98"/>
        <v>294.70025479111655</v>
      </c>
      <c r="AU139" s="136">
        <f t="shared" si="99"/>
        <v>72.404997535189125</v>
      </c>
      <c r="AV139" s="136">
        <f t="shared" si="100"/>
        <v>23.445854387624422</v>
      </c>
      <c r="AW139" s="136">
        <f t="shared" si="101"/>
        <v>42.611730983414503</v>
      </c>
      <c r="AX139" s="137">
        <f t="shared" si="102"/>
        <v>18.615144138435934</v>
      </c>
      <c r="AY139" s="137">
        <f t="shared" si="103"/>
        <v>0.38207165459821746</v>
      </c>
      <c r="AZ139" s="137">
        <f t="shared" si="104"/>
        <v>1.322976436598077</v>
      </c>
      <c r="BA139" s="136">
        <f t="shared" si="105"/>
        <v>2.1925152740670528</v>
      </c>
      <c r="BB139" s="137">
        <f t="shared" si="106"/>
        <v>1.1518754279654819</v>
      </c>
      <c r="BC139" s="137">
        <f t="shared" si="107"/>
        <v>16.122846760395358</v>
      </c>
      <c r="BD139" s="137">
        <f t="shared" si="108"/>
        <v>1.5499696856904954</v>
      </c>
      <c r="BE139" s="149">
        <f t="shared" si="109"/>
        <v>-0.82698779456649074</v>
      </c>
      <c r="BF139" s="159">
        <f t="shared" si="110"/>
        <v>26.329038112972764</v>
      </c>
      <c r="BG139" s="160">
        <f t="shared" si="111"/>
        <v>40.605211108647723</v>
      </c>
    </row>
    <row r="140" spans="1:59" x14ac:dyDescent="0.25">
      <c r="A140" s="60">
        <v>139</v>
      </c>
      <c r="B140" s="6">
        <v>30</v>
      </c>
      <c r="C140" s="6" t="s">
        <v>6</v>
      </c>
      <c r="D140" s="6">
        <v>66</v>
      </c>
      <c r="E140" s="6" t="s">
        <v>7</v>
      </c>
      <c r="F140" s="6" t="s">
        <v>11</v>
      </c>
      <c r="G140" s="12" t="s">
        <v>63</v>
      </c>
      <c r="H140" s="6">
        <v>4</v>
      </c>
      <c r="I140" s="84">
        <v>0</v>
      </c>
      <c r="J140" s="73">
        <v>7</v>
      </c>
      <c r="K140" s="45">
        <v>225</v>
      </c>
      <c r="L140" s="46">
        <v>147</v>
      </c>
      <c r="M140" s="46">
        <v>230</v>
      </c>
      <c r="N140" s="46">
        <f>COLOR!R143</f>
        <v>71.287433707193642</v>
      </c>
      <c r="O140" s="46">
        <f>COLOR!S143</f>
        <v>42.378597369499502</v>
      </c>
      <c r="P140" s="50">
        <f>COLOR!T143</f>
        <v>-30.082607877623381</v>
      </c>
      <c r="Q140" s="45">
        <v>141</v>
      </c>
      <c r="R140" s="46">
        <v>137</v>
      </c>
      <c r="S140" s="46">
        <v>255</v>
      </c>
      <c r="T140" s="46">
        <f>COLOR!R369</f>
        <v>62.333918990215068</v>
      </c>
      <c r="U140" s="46">
        <f>COLOR!S369</f>
        <v>30.683612338351651</v>
      </c>
      <c r="V140" s="50">
        <f>COLOR!T369</f>
        <v>-58.392746862164159</v>
      </c>
      <c r="W140" s="75">
        <f>COLOR!BE369</f>
        <v>31.91241247524135</v>
      </c>
      <c r="X140" s="121">
        <v>1.3</v>
      </c>
      <c r="Y140" s="133">
        <v>1</v>
      </c>
      <c r="Z140" s="134">
        <v>1</v>
      </c>
      <c r="AA140" s="140">
        <v>1</v>
      </c>
      <c r="AB140" s="148">
        <f t="shared" si="80"/>
        <v>62.333918990215068</v>
      </c>
      <c r="AC140" s="135">
        <f t="shared" si="81"/>
        <v>30.683612338351651</v>
      </c>
      <c r="AD140" s="135">
        <f t="shared" si="82"/>
        <v>-58.392746862164159</v>
      </c>
      <c r="AE140" s="136">
        <f t="shared" si="83"/>
        <v>65.963603238748476</v>
      </c>
      <c r="AF140" s="136">
        <f t="shared" si="84"/>
        <v>30.702464690740779</v>
      </c>
      <c r="AG140" s="136">
        <f t="shared" si="85"/>
        <v>-58.392746862164159</v>
      </c>
      <c r="AH140" s="136">
        <f t="shared" si="86"/>
        <v>65.972374704833584</v>
      </c>
      <c r="AI140" s="136">
        <f t="shared" si="87"/>
        <v>297.73505419095721</v>
      </c>
      <c r="AJ140" s="136">
        <f t="shared" si="88"/>
        <v>71.287433707193642</v>
      </c>
      <c r="AK140" s="136">
        <f t="shared" si="89"/>
        <v>42.378597369499502</v>
      </c>
      <c r="AL140" s="136">
        <f t="shared" si="90"/>
        <v>-30.082607877623381</v>
      </c>
      <c r="AM140" s="136">
        <f t="shared" si="91"/>
        <v>51.970268536202489</v>
      </c>
      <c r="AN140" s="136">
        <f t="shared" si="92"/>
        <v>6.1441111239585178E-4</v>
      </c>
      <c r="AO140" s="136">
        <f t="shared" si="93"/>
        <v>42.404635250651069</v>
      </c>
      <c r="AP140" s="136">
        <f t="shared" si="94"/>
        <v>-30.082607877623381</v>
      </c>
      <c r="AQ140" s="136">
        <f t="shared" si="95"/>
        <v>51.991503031357034</v>
      </c>
      <c r="AR140" s="136">
        <f t="shared" si="96"/>
        <v>324.64742769452079</v>
      </c>
      <c r="AS140" s="136">
        <f t="shared" si="97"/>
        <v>58.981938868095313</v>
      </c>
      <c r="AT140" s="136">
        <f t="shared" si="98"/>
        <v>311.191240942739</v>
      </c>
      <c r="AU140" s="136">
        <f t="shared" si="99"/>
        <v>26.912373503563572</v>
      </c>
      <c r="AV140" s="136">
        <f t="shared" si="100"/>
        <v>8.9535147169785745</v>
      </c>
      <c r="AW140" s="136">
        <f t="shared" si="101"/>
        <v>13.98087167347655</v>
      </c>
      <c r="AX140" s="137">
        <f t="shared" si="102"/>
        <v>27.256925585748395</v>
      </c>
      <c r="AY140" s="137">
        <f t="shared" si="103"/>
        <v>0.72931311509358443</v>
      </c>
      <c r="AZ140" s="137">
        <f t="shared" si="104"/>
        <v>1.2436845549542799</v>
      </c>
      <c r="BA140" s="136">
        <f t="shared" si="105"/>
        <v>3.654187249064289</v>
      </c>
      <c r="BB140" s="137">
        <f t="shared" si="106"/>
        <v>1.6452445235522493</v>
      </c>
      <c r="BC140" s="137">
        <f t="shared" si="107"/>
        <v>3.6895625766099496</v>
      </c>
      <c r="BD140" s="137">
        <f t="shared" si="108"/>
        <v>1.9975467201530379</v>
      </c>
      <c r="BE140" s="149">
        <f t="shared" si="109"/>
        <v>-0.25655349018166179</v>
      </c>
      <c r="BF140" s="159">
        <f t="shared" si="110"/>
        <v>18.018694913327224</v>
      </c>
      <c r="BG140" s="160">
        <f t="shared" si="111"/>
        <v>30.630648772149566</v>
      </c>
    </row>
    <row r="141" spans="1:59" x14ac:dyDescent="0.25">
      <c r="A141" s="9">
        <v>140</v>
      </c>
      <c r="B141" s="5">
        <v>30</v>
      </c>
      <c r="C141" s="5" t="s">
        <v>6</v>
      </c>
      <c r="D141" s="5">
        <v>66</v>
      </c>
      <c r="E141" s="5" t="s">
        <v>7</v>
      </c>
      <c r="F141" s="5" t="s">
        <v>11</v>
      </c>
      <c r="G141" s="12" t="s">
        <v>63</v>
      </c>
      <c r="H141" s="5">
        <v>4</v>
      </c>
      <c r="I141" s="85">
        <v>0</v>
      </c>
      <c r="J141" s="61">
        <v>7</v>
      </c>
      <c r="K141" s="47">
        <v>186</v>
      </c>
      <c r="L141" s="44">
        <v>122</v>
      </c>
      <c r="M141" s="44">
        <v>200</v>
      </c>
      <c r="N141" s="44">
        <f>COLOR!R144</f>
        <v>60.381600731136487</v>
      </c>
      <c r="O141" s="44">
        <f>COLOR!S144</f>
        <v>37.983837685950817</v>
      </c>
      <c r="P141" s="51">
        <f>COLOR!T144</f>
        <v>-30.597809589466873</v>
      </c>
      <c r="Q141" s="47">
        <v>71</v>
      </c>
      <c r="R141" s="44">
        <v>91</v>
      </c>
      <c r="S141" s="44">
        <v>53</v>
      </c>
      <c r="T141" s="44">
        <f>COLOR!R370</f>
        <v>36.169001060088227</v>
      </c>
      <c r="U141" s="44">
        <f>COLOR!S370</f>
        <v>-15.310610881856201</v>
      </c>
      <c r="V141" s="51">
        <f>COLOR!T370</f>
        <v>19.462284893993509</v>
      </c>
      <c r="W141" s="63">
        <f>COLOR!BE370</f>
        <v>77.023121792550413</v>
      </c>
      <c r="X141" s="119">
        <v>2.4</v>
      </c>
      <c r="Y141" s="133">
        <v>1</v>
      </c>
      <c r="Z141" s="134">
        <v>1</v>
      </c>
      <c r="AA141" s="140">
        <v>1</v>
      </c>
      <c r="AB141" s="148">
        <f t="shared" si="80"/>
        <v>36.169001060088227</v>
      </c>
      <c r="AC141" s="135">
        <f t="shared" si="81"/>
        <v>-15.310610881856201</v>
      </c>
      <c r="AD141" s="135">
        <f t="shared" si="82"/>
        <v>19.462284893993509</v>
      </c>
      <c r="AE141" s="136">
        <f t="shared" si="83"/>
        <v>24.762781323401082</v>
      </c>
      <c r="AF141" s="136">
        <f t="shared" si="84"/>
        <v>-15.555469558776545</v>
      </c>
      <c r="AG141" s="136">
        <f t="shared" si="85"/>
        <v>19.462284893993509</v>
      </c>
      <c r="AH141" s="136">
        <f t="shared" si="86"/>
        <v>24.91491855272643</v>
      </c>
      <c r="AI141" s="136">
        <f t="shared" si="87"/>
        <v>128.63402451006834</v>
      </c>
      <c r="AJ141" s="136">
        <f t="shared" si="88"/>
        <v>60.381600731136487</v>
      </c>
      <c r="AK141" s="136">
        <f t="shared" si="89"/>
        <v>37.983837685950817</v>
      </c>
      <c r="AL141" s="136">
        <f t="shared" si="90"/>
        <v>-30.597809589466873</v>
      </c>
      <c r="AM141" s="136">
        <f t="shared" si="91"/>
        <v>48.774971830088518</v>
      </c>
      <c r="AN141" s="136">
        <f t="shared" si="92"/>
        <v>1.5992743778140972E-2</v>
      </c>
      <c r="AO141" s="136">
        <f t="shared" si="93"/>
        <v>38.591303469772726</v>
      </c>
      <c r="AP141" s="136">
        <f t="shared" si="94"/>
        <v>-30.597809589466873</v>
      </c>
      <c r="AQ141" s="136">
        <f t="shared" si="95"/>
        <v>49.249514263283487</v>
      </c>
      <c r="AR141" s="136">
        <f t="shared" si="96"/>
        <v>321.59022681939103</v>
      </c>
      <c r="AS141" s="136">
        <f t="shared" si="97"/>
        <v>37.08221640800496</v>
      </c>
      <c r="AT141" s="136">
        <f t="shared" si="98"/>
        <v>45.112125664729689</v>
      </c>
      <c r="AU141" s="136">
        <f t="shared" si="99"/>
        <v>167.04379769067731</v>
      </c>
      <c r="AV141" s="136">
        <f t="shared" si="100"/>
        <v>24.21259967104826</v>
      </c>
      <c r="AW141" s="136">
        <f t="shared" si="101"/>
        <v>24.334595710557057</v>
      </c>
      <c r="AX141" s="137">
        <f t="shared" si="102"/>
        <v>69.611159598888662</v>
      </c>
      <c r="AY141" s="137">
        <f t="shared" si="103"/>
        <v>0.67726521702812115</v>
      </c>
      <c r="AZ141" s="137">
        <f t="shared" si="104"/>
        <v>1.0093088081155788</v>
      </c>
      <c r="BA141" s="136">
        <f t="shared" si="105"/>
        <v>2.6686997383602229</v>
      </c>
      <c r="BB141" s="137">
        <f t="shared" si="106"/>
        <v>1.3767174301517686</v>
      </c>
      <c r="BC141" s="137">
        <f t="shared" si="107"/>
        <v>5.6789428827795467E-36</v>
      </c>
      <c r="BD141" s="137">
        <f t="shared" si="108"/>
        <v>1.9395527505815635</v>
      </c>
      <c r="BE141" s="149">
        <f t="shared" si="109"/>
        <v>-3.8448239581680543E-37</v>
      </c>
      <c r="BF141" s="159">
        <f t="shared" si="110"/>
        <v>56.703304580246311</v>
      </c>
      <c r="BG141" s="160">
        <f t="shared" si="111"/>
        <v>73.118474463295584</v>
      </c>
    </row>
    <row r="142" spans="1:59" x14ac:dyDescent="0.25">
      <c r="A142" s="9">
        <v>141</v>
      </c>
      <c r="B142" s="5">
        <v>30</v>
      </c>
      <c r="C142" s="5" t="s">
        <v>6</v>
      </c>
      <c r="D142" s="5">
        <v>66</v>
      </c>
      <c r="E142" s="5" t="s">
        <v>7</v>
      </c>
      <c r="F142" s="5" t="s">
        <v>11</v>
      </c>
      <c r="G142" s="12" t="s">
        <v>63</v>
      </c>
      <c r="H142" s="5">
        <v>4</v>
      </c>
      <c r="I142" s="85">
        <v>0</v>
      </c>
      <c r="J142" s="62">
        <v>7</v>
      </c>
      <c r="K142" s="47">
        <v>234</v>
      </c>
      <c r="L142" s="44">
        <v>146</v>
      </c>
      <c r="M142" s="44">
        <v>255</v>
      </c>
      <c r="N142" s="44">
        <f>COLOR!R145</f>
        <v>73.080996676584959</v>
      </c>
      <c r="O142" s="44">
        <f>COLOR!S145</f>
        <v>50.290121987754731</v>
      </c>
      <c r="P142" s="51">
        <f>COLOR!T145</f>
        <v>-40.851550669675937</v>
      </c>
      <c r="Q142" s="47">
        <v>87</v>
      </c>
      <c r="R142" s="44">
        <v>111</v>
      </c>
      <c r="S142" s="44">
        <v>53</v>
      </c>
      <c r="T142" s="44">
        <f>COLOR!R371</f>
        <v>43.758475658818078</v>
      </c>
      <c r="U142" s="44">
        <f>COLOR!S371</f>
        <v>-19.398300935679234</v>
      </c>
      <c r="V142" s="51">
        <f>COLOR!T371</f>
        <v>29.206727882767492</v>
      </c>
      <c r="W142" s="63">
        <f>COLOR!BE371</f>
        <v>103.07496748544008</v>
      </c>
      <c r="X142" s="119">
        <v>2.7</v>
      </c>
      <c r="Y142" s="133">
        <v>1</v>
      </c>
      <c r="Z142" s="134">
        <v>1</v>
      </c>
      <c r="AA142" s="140">
        <v>1</v>
      </c>
      <c r="AB142" s="148">
        <f t="shared" si="80"/>
        <v>43.758475658818078</v>
      </c>
      <c r="AC142" s="135">
        <f t="shared" si="81"/>
        <v>-19.398300935679234</v>
      </c>
      <c r="AD142" s="135">
        <f t="shared" si="82"/>
        <v>29.206727882767492</v>
      </c>
      <c r="AE142" s="136">
        <f t="shared" si="83"/>
        <v>35.061760263985633</v>
      </c>
      <c r="AF142" s="136">
        <f t="shared" si="84"/>
        <v>-19.436354434819652</v>
      </c>
      <c r="AG142" s="136">
        <f t="shared" si="85"/>
        <v>29.206727882767492</v>
      </c>
      <c r="AH142" s="136">
        <f t="shared" si="86"/>
        <v>35.082828097717005</v>
      </c>
      <c r="AI142" s="136">
        <f t="shared" si="87"/>
        <v>123.64278229156344</v>
      </c>
      <c r="AJ142" s="136">
        <f t="shared" si="88"/>
        <v>73.080996676584959</v>
      </c>
      <c r="AK142" s="136">
        <f t="shared" si="89"/>
        <v>50.290121987754731</v>
      </c>
      <c r="AL142" s="136">
        <f t="shared" si="90"/>
        <v>-40.851550669675937</v>
      </c>
      <c r="AM142" s="136">
        <f t="shared" si="91"/>
        <v>64.791554709393665</v>
      </c>
      <c r="AN142" s="136">
        <f t="shared" si="92"/>
        <v>1.9616923805127473E-3</v>
      </c>
      <c r="AO142" s="136">
        <f t="shared" si="93"/>
        <v>50.388775736873171</v>
      </c>
      <c r="AP142" s="136">
        <f t="shared" si="94"/>
        <v>-40.851550669675937</v>
      </c>
      <c r="AQ142" s="136">
        <f t="shared" si="95"/>
        <v>64.868157923421862</v>
      </c>
      <c r="AR142" s="136">
        <f t="shared" si="96"/>
        <v>320.96737786428054</v>
      </c>
      <c r="AS142" s="136">
        <f t="shared" si="97"/>
        <v>49.975493010569437</v>
      </c>
      <c r="AT142" s="136">
        <f t="shared" si="98"/>
        <v>42.305080077921986</v>
      </c>
      <c r="AU142" s="136">
        <f t="shared" si="99"/>
        <v>162.6754044272829</v>
      </c>
      <c r="AV142" s="136">
        <f t="shared" si="100"/>
        <v>29.322521017766881</v>
      </c>
      <c r="AW142" s="136">
        <f t="shared" si="101"/>
        <v>29.785329825704856</v>
      </c>
      <c r="AX142" s="137">
        <f t="shared" si="102"/>
        <v>94.321499799354214</v>
      </c>
      <c r="AY142" s="137">
        <f t="shared" si="103"/>
        <v>0.69442239889091739</v>
      </c>
      <c r="AZ142" s="137">
        <f t="shared" si="104"/>
        <v>1.1115386792869166</v>
      </c>
      <c r="BA142" s="136">
        <f t="shared" si="105"/>
        <v>3.2488971854756246</v>
      </c>
      <c r="BB142" s="137">
        <f t="shared" si="106"/>
        <v>1.5205615261323384</v>
      </c>
      <c r="BC142" s="137">
        <f t="shared" si="107"/>
        <v>7.1118656709686743E-37</v>
      </c>
      <c r="BD142" s="137">
        <f t="shared" si="108"/>
        <v>1.9922064354350766</v>
      </c>
      <c r="BE142" s="149">
        <f t="shared" si="109"/>
        <v>-4.9456712791274791E-38</v>
      </c>
      <c r="BF142" s="159">
        <f t="shared" si="110"/>
        <v>68.027698268587258</v>
      </c>
      <c r="BG142" s="160">
        <f t="shared" si="111"/>
        <v>98.816186342558026</v>
      </c>
    </row>
    <row r="143" spans="1:59" x14ac:dyDescent="0.25">
      <c r="A143" s="9">
        <v>142</v>
      </c>
      <c r="B143" s="5">
        <v>30</v>
      </c>
      <c r="C143" s="5" t="s">
        <v>6</v>
      </c>
      <c r="D143" s="5">
        <v>66</v>
      </c>
      <c r="E143" s="5" t="s">
        <v>7</v>
      </c>
      <c r="F143" s="5" t="s">
        <v>11</v>
      </c>
      <c r="G143" s="12" t="s">
        <v>63</v>
      </c>
      <c r="H143" s="5">
        <v>4</v>
      </c>
      <c r="I143" s="85">
        <v>0</v>
      </c>
      <c r="J143" s="62">
        <v>7</v>
      </c>
      <c r="K143" s="47">
        <v>215</v>
      </c>
      <c r="L143" s="44">
        <v>138</v>
      </c>
      <c r="M143" s="44">
        <v>255</v>
      </c>
      <c r="N143" s="44">
        <f>COLOR!R146</f>
        <v>69.371704304616443</v>
      </c>
      <c r="O143" s="44">
        <f>COLOR!S146</f>
        <v>49.11535572516118</v>
      </c>
      <c r="P143" s="51">
        <f>COLOR!T146</f>
        <v>-46.809899612741269</v>
      </c>
      <c r="Q143" s="47">
        <v>104</v>
      </c>
      <c r="R143" s="44">
        <v>121</v>
      </c>
      <c r="S143" s="44">
        <v>81</v>
      </c>
      <c r="T143" s="44">
        <f>COLOR!R372</f>
        <v>48.552079581110945</v>
      </c>
      <c r="U143" s="44">
        <f>COLOR!S372</f>
        <v>-13.868344220942408</v>
      </c>
      <c r="V143" s="51">
        <f>COLOR!T372</f>
        <v>19.918179660636405</v>
      </c>
      <c r="W143" s="63">
        <f>COLOR!BE372</f>
        <v>94.090593557712154</v>
      </c>
      <c r="X143" s="119">
        <v>2</v>
      </c>
      <c r="Y143" s="133">
        <v>1</v>
      </c>
      <c r="Z143" s="134">
        <v>1</v>
      </c>
      <c r="AA143" s="140">
        <v>1</v>
      </c>
      <c r="AB143" s="148">
        <f t="shared" si="80"/>
        <v>48.552079581110945</v>
      </c>
      <c r="AC143" s="135">
        <f t="shared" si="81"/>
        <v>-13.868344220942408</v>
      </c>
      <c r="AD143" s="135">
        <f t="shared" si="82"/>
        <v>19.918179660636405</v>
      </c>
      <c r="AE143" s="136">
        <f t="shared" si="83"/>
        <v>24.270658261034793</v>
      </c>
      <c r="AF143" s="136">
        <f t="shared" si="84"/>
        <v>-13.915965062737371</v>
      </c>
      <c r="AG143" s="136">
        <f t="shared" si="85"/>
        <v>19.918179660636405</v>
      </c>
      <c r="AH143" s="136">
        <f t="shared" si="86"/>
        <v>24.297900415894308</v>
      </c>
      <c r="AI143" s="136">
        <f t="shared" si="87"/>
        <v>124.94032403984436</v>
      </c>
      <c r="AJ143" s="136">
        <f t="shared" si="88"/>
        <v>69.371704304616443</v>
      </c>
      <c r="AK143" s="136">
        <f t="shared" si="89"/>
        <v>49.11535572516118</v>
      </c>
      <c r="AL143" s="136">
        <f t="shared" si="90"/>
        <v>-46.809899612741269</v>
      </c>
      <c r="AM143" s="136">
        <f t="shared" si="91"/>
        <v>67.848985768130959</v>
      </c>
      <c r="AN143" s="136">
        <f t="shared" si="92"/>
        <v>3.4337799117396539E-3</v>
      </c>
      <c r="AO143" s="136">
        <f t="shared" si="93"/>
        <v>49.284007047008188</v>
      </c>
      <c r="AP143" s="136">
        <f t="shared" si="94"/>
        <v>-46.809899612741269</v>
      </c>
      <c r="AQ143" s="136">
        <f t="shared" si="95"/>
        <v>67.971170744400666</v>
      </c>
      <c r="AR143" s="136">
        <f t="shared" si="96"/>
        <v>316.47485525649608</v>
      </c>
      <c r="AS143" s="136">
        <f t="shared" si="97"/>
        <v>46.134535580147485</v>
      </c>
      <c r="AT143" s="136">
        <f t="shared" si="98"/>
        <v>40.707589648170227</v>
      </c>
      <c r="AU143" s="136">
        <f t="shared" si="99"/>
        <v>168.46546878334829</v>
      </c>
      <c r="AV143" s="136">
        <f t="shared" si="100"/>
        <v>20.819624723505498</v>
      </c>
      <c r="AW143" s="136">
        <f t="shared" si="101"/>
        <v>43.673270328506362</v>
      </c>
      <c r="AX143" s="137">
        <f t="shared" si="102"/>
        <v>80.867289412963515</v>
      </c>
      <c r="AY143" s="137">
        <f t="shared" si="103"/>
        <v>0.70538040477894992</v>
      </c>
      <c r="AZ143" s="137">
        <f t="shared" si="104"/>
        <v>1.1202836584291305</v>
      </c>
      <c r="BA143" s="136">
        <f t="shared" si="105"/>
        <v>3.0760541011066369</v>
      </c>
      <c r="BB143" s="137">
        <f t="shared" si="106"/>
        <v>1.4881359607271996</v>
      </c>
      <c r="BC143" s="137">
        <f t="shared" si="107"/>
        <v>2.1557790037401697E-37</v>
      </c>
      <c r="BD143" s="137">
        <f t="shared" si="108"/>
        <v>1.9864182565682409</v>
      </c>
      <c r="BE143" s="149">
        <f t="shared" si="109"/>
        <v>-1.4947972805495025E-38</v>
      </c>
      <c r="BF143" s="159">
        <f t="shared" si="110"/>
        <v>59.160228065244659</v>
      </c>
      <c r="BG143" s="160">
        <f t="shared" si="111"/>
        <v>91.758285851551207</v>
      </c>
    </row>
    <row r="144" spans="1:59" x14ac:dyDescent="0.25">
      <c r="A144" s="9">
        <v>143</v>
      </c>
      <c r="B144" s="5">
        <v>30</v>
      </c>
      <c r="C144" s="5" t="s">
        <v>6</v>
      </c>
      <c r="D144" s="5">
        <v>66</v>
      </c>
      <c r="E144" s="5" t="s">
        <v>7</v>
      </c>
      <c r="F144" s="5" t="s">
        <v>11</v>
      </c>
      <c r="G144" s="12" t="s">
        <v>63</v>
      </c>
      <c r="H144" s="5">
        <v>4</v>
      </c>
      <c r="I144" s="85">
        <v>0</v>
      </c>
      <c r="J144" s="62">
        <v>7</v>
      </c>
      <c r="K144" s="47">
        <v>220</v>
      </c>
      <c r="L144" s="44">
        <v>113</v>
      </c>
      <c r="M144" s="44">
        <v>255</v>
      </c>
      <c r="N144" s="44">
        <f>COLOR!R147</f>
        <v>65.171188022901006</v>
      </c>
      <c r="O144" s="44">
        <f>COLOR!S147</f>
        <v>62.909424844493635</v>
      </c>
      <c r="P144" s="51">
        <f>COLOR!T147</f>
        <v>-53.404910953551642</v>
      </c>
      <c r="Q144" s="47">
        <v>91</v>
      </c>
      <c r="R144" s="44">
        <v>119</v>
      </c>
      <c r="S144" s="44">
        <v>77</v>
      </c>
      <c r="T144" s="44">
        <f>COLOR!R373</f>
        <v>46.940494554006548</v>
      </c>
      <c r="U144" s="44">
        <f>COLOR!S373</f>
        <v>-18.604137512115592</v>
      </c>
      <c r="V144" s="51">
        <f>COLOR!T373</f>
        <v>19.89976208685983</v>
      </c>
      <c r="W144" s="63">
        <f>COLOR!BE373</f>
        <v>111.13232707895233</v>
      </c>
      <c r="X144" s="119">
        <v>1.9</v>
      </c>
      <c r="Y144" s="133">
        <v>1</v>
      </c>
      <c r="Z144" s="134">
        <v>1</v>
      </c>
      <c r="AA144" s="140">
        <v>1</v>
      </c>
      <c r="AB144" s="148">
        <f t="shared" si="80"/>
        <v>46.940494554006548</v>
      </c>
      <c r="AC144" s="135">
        <f t="shared" si="81"/>
        <v>-18.604137512115592</v>
      </c>
      <c r="AD144" s="135">
        <f t="shared" si="82"/>
        <v>19.89976208685983</v>
      </c>
      <c r="AE144" s="136">
        <f t="shared" si="83"/>
        <v>27.241777909735088</v>
      </c>
      <c r="AF144" s="136">
        <f t="shared" si="84"/>
        <v>-18.623010323165413</v>
      </c>
      <c r="AG144" s="136">
        <f t="shared" si="85"/>
        <v>19.89976208685983</v>
      </c>
      <c r="AH144" s="136">
        <f t="shared" si="86"/>
        <v>27.254670143121334</v>
      </c>
      <c r="AI144" s="136">
        <f t="shared" si="87"/>
        <v>133.10175343111817</v>
      </c>
      <c r="AJ144" s="136">
        <f t="shared" si="88"/>
        <v>65.171188022901006</v>
      </c>
      <c r="AK144" s="136">
        <f t="shared" si="89"/>
        <v>62.909424844493635</v>
      </c>
      <c r="AL144" s="136">
        <f t="shared" si="90"/>
        <v>-53.404910953551642</v>
      </c>
      <c r="AM144" s="136">
        <f t="shared" si="91"/>
        <v>82.52078676443756</v>
      </c>
      <c r="AN144" s="136">
        <f t="shared" si="92"/>
        <v>1.0144416013657676E-3</v>
      </c>
      <c r="AO144" s="136">
        <f t="shared" si="93"/>
        <v>62.973242782173884</v>
      </c>
      <c r="AP144" s="136">
        <f t="shared" si="94"/>
        <v>-53.404910953551642</v>
      </c>
      <c r="AQ144" s="136">
        <f t="shared" si="95"/>
        <v>82.569448468906444</v>
      </c>
      <c r="AR144" s="136">
        <f t="shared" si="96"/>
        <v>319.70014959290933</v>
      </c>
      <c r="AS144" s="136">
        <f t="shared" si="97"/>
        <v>54.912059306013887</v>
      </c>
      <c r="AT144" s="136">
        <f t="shared" si="98"/>
        <v>46.400951512013762</v>
      </c>
      <c r="AU144" s="136">
        <f t="shared" si="99"/>
        <v>173.40160383820884</v>
      </c>
      <c r="AV144" s="136">
        <f t="shared" si="100"/>
        <v>18.230693468894458</v>
      </c>
      <c r="AW144" s="136">
        <f t="shared" si="101"/>
        <v>55.314778325785113</v>
      </c>
      <c r="AX144" s="137">
        <f t="shared" si="102"/>
        <v>94.719580389492208</v>
      </c>
      <c r="AY144" s="137">
        <f t="shared" si="103"/>
        <v>0.67017401878704785</v>
      </c>
      <c r="AZ144" s="137">
        <f t="shared" si="104"/>
        <v>1.0730720528095727</v>
      </c>
      <c r="BA144" s="136">
        <f t="shared" si="105"/>
        <v>3.4710426687706248</v>
      </c>
      <c r="BB144" s="137">
        <f t="shared" si="106"/>
        <v>1.5520095319747607</v>
      </c>
      <c r="BC144" s="137">
        <f t="shared" si="107"/>
        <v>1.4617519543607859E-35</v>
      </c>
      <c r="BD144" s="137">
        <f t="shared" si="108"/>
        <v>1.9959580787090692</v>
      </c>
      <c r="BE144" s="149">
        <f t="shared" si="109"/>
        <v>-1.0184329970444012E-36</v>
      </c>
      <c r="BF144" s="159">
        <f t="shared" si="110"/>
        <v>65.324485954418279</v>
      </c>
      <c r="BG144" s="160">
        <f t="shared" si="111"/>
        <v>109.62680300741442</v>
      </c>
    </row>
    <row r="145" spans="1:59" x14ac:dyDescent="0.25">
      <c r="A145" s="9">
        <v>144</v>
      </c>
      <c r="B145" s="5">
        <v>30</v>
      </c>
      <c r="C145" s="5" t="s">
        <v>6</v>
      </c>
      <c r="D145" s="5">
        <v>66</v>
      </c>
      <c r="E145" s="5" t="s">
        <v>7</v>
      </c>
      <c r="F145" s="5" t="s">
        <v>11</v>
      </c>
      <c r="G145" s="12" t="s">
        <v>63</v>
      </c>
      <c r="H145" s="5">
        <v>4</v>
      </c>
      <c r="I145" s="85">
        <v>0</v>
      </c>
      <c r="J145" s="62">
        <v>7</v>
      </c>
      <c r="K145" s="47">
        <v>229</v>
      </c>
      <c r="L145" s="44">
        <v>151</v>
      </c>
      <c r="M145" s="44">
        <v>222</v>
      </c>
      <c r="N145" s="44">
        <f>COLOR!R148</f>
        <v>72.284528928519904</v>
      </c>
      <c r="O145" s="44">
        <f>COLOR!S148</f>
        <v>40.063678742863814</v>
      </c>
      <c r="P145" s="51">
        <f>COLOR!T148</f>
        <v>-24.12689278174911</v>
      </c>
      <c r="Q145" s="47">
        <v>108</v>
      </c>
      <c r="R145" s="44">
        <v>118</v>
      </c>
      <c r="S145" s="44">
        <v>73</v>
      </c>
      <c r="T145" s="44">
        <f>COLOR!R374</f>
        <v>47.811955586638931</v>
      </c>
      <c r="U145" s="44">
        <f>COLOR!S374</f>
        <v>-11.725061671768955</v>
      </c>
      <c r="V145" s="51">
        <f>COLOR!T374</f>
        <v>23.554992495521432</v>
      </c>
      <c r="W145" s="63">
        <f>COLOR!BE374</f>
        <v>74.52880425246839</v>
      </c>
      <c r="X145" s="119">
        <v>2.2999999999999998</v>
      </c>
      <c r="Y145" s="133">
        <v>1</v>
      </c>
      <c r="Z145" s="134">
        <v>1</v>
      </c>
      <c r="AA145" s="140">
        <v>1</v>
      </c>
      <c r="AB145" s="148">
        <f t="shared" si="80"/>
        <v>47.811955586638931</v>
      </c>
      <c r="AC145" s="135">
        <f t="shared" si="81"/>
        <v>-11.725061671768955</v>
      </c>
      <c r="AD145" s="135">
        <f t="shared" si="82"/>
        <v>23.554992495521432</v>
      </c>
      <c r="AE145" s="136">
        <f t="shared" si="83"/>
        <v>26.311874556383408</v>
      </c>
      <c r="AF145" s="136">
        <f t="shared" si="84"/>
        <v>-11.92055101311805</v>
      </c>
      <c r="AG145" s="136">
        <f t="shared" si="85"/>
        <v>23.554992495521432</v>
      </c>
      <c r="AH145" s="136">
        <f t="shared" si="86"/>
        <v>26.399568328296976</v>
      </c>
      <c r="AI145" s="136">
        <f t="shared" si="87"/>
        <v>116.84275050585561</v>
      </c>
      <c r="AJ145" s="136">
        <f t="shared" si="88"/>
        <v>72.284528928519904</v>
      </c>
      <c r="AK145" s="136">
        <f t="shared" si="89"/>
        <v>40.063678742863814</v>
      </c>
      <c r="AL145" s="136">
        <f t="shared" si="90"/>
        <v>-24.12689278174911</v>
      </c>
      <c r="AM145" s="136">
        <f t="shared" si="91"/>
        <v>46.767566856887207</v>
      </c>
      <c r="AN145" s="136">
        <f t="shared" si="92"/>
        <v>1.6672777237478009E-2</v>
      </c>
      <c r="AO145" s="136">
        <f t="shared" si="93"/>
        <v>40.731651533857466</v>
      </c>
      <c r="AP145" s="136">
        <f t="shared" si="94"/>
        <v>-24.12689278174911</v>
      </c>
      <c r="AQ145" s="136">
        <f t="shared" si="95"/>
        <v>47.341043418767299</v>
      </c>
      <c r="AR145" s="136">
        <f t="shared" si="96"/>
        <v>329.36014189878944</v>
      </c>
      <c r="AS145" s="136">
        <f t="shared" si="97"/>
        <v>36.870305873532139</v>
      </c>
      <c r="AT145" s="136">
        <f t="shared" si="98"/>
        <v>43.101446202322506</v>
      </c>
      <c r="AU145" s="136">
        <f t="shared" si="99"/>
        <v>147.48260860706617</v>
      </c>
      <c r="AV145" s="136">
        <f t="shared" si="100"/>
        <v>24.472573341880974</v>
      </c>
      <c r="AW145" s="136">
        <f t="shared" si="101"/>
        <v>20.941475090470323</v>
      </c>
      <c r="AX145" s="137">
        <f t="shared" si="102"/>
        <v>67.8768829402009</v>
      </c>
      <c r="AY145" s="137">
        <f t="shared" si="103"/>
        <v>0.68929710235164054</v>
      </c>
      <c r="AZ145" s="137">
        <f t="shared" si="104"/>
        <v>1.1377011884754502</v>
      </c>
      <c r="BA145" s="136">
        <f t="shared" si="105"/>
        <v>2.6591637643089463</v>
      </c>
      <c r="BB145" s="137">
        <f t="shared" si="106"/>
        <v>1.3812189250216655</v>
      </c>
      <c r="BC145" s="137">
        <f t="shared" si="107"/>
        <v>1.2855130815679236E-36</v>
      </c>
      <c r="BD145" s="137">
        <f t="shared" si="108"/>
        <v>1.9371938403041022</v>
      </c>
      <c r="BE145" s="149">
        <f t="shared" si="109"/>
        <v>-8.6927450657168227E-38</v>
      </c>
      <c r="BF145" s="159">
        <f t="shared" si="110"/>
        <v>54.21929032439305</v>
      </c>
      <c r="BG145" s="160">
        <f t="shared" si="111"/>
        <v>70.39627701326971</v>
      </c>
    </row>
    <row r="146" spans="1:59" ht="15" thickBot="1" x14ac:dyDescent="0.3">
      <c r="A146" s="16">
        <v>145</v>
      </c>
      <c r="B146" s="18">
        <v>30</v>
      </c>
      <c r="C146" s="18" t="s">
        <v>6</v>
      </c>
      <c r="D146" s="18">
        <v>66</v>
      </c>
      <c r="E146" s="18" t="s">
        <v>7</v>
      </c>
      <c r="F146" s="18" t="s">
        <v>11</v>
      </c>
      <c r="G146" s="90" t="s">
        <v>63</v>
      </c>
      <c r="H146" s="18">
        <v>4</v>
      </c>
      <c r="I146" s="86">
        <v>0</v>
      </c>
      <c r="J146" s="79">
        <v>7</v>
      </c>
      <c r="K146" s="48">
        <v>255</v>
      </c>
      <c r="L146" s="49">
        <v>167</v>
      </c>
      <c r="M146" s="49">
        <v>255</v>
      </c>
      <c r="N146" s="49">
        <f>COLOR!R149</f>
        <v>79.689288590521826</v>
      </c>
      <c r="O146" s="49">
        <f>COLOR!S149</f>
        <v>45.678360148427799</v>
      </c>
      <c r="P146" s="52">
        <f>COLOR!T149</f>
        <v>-30.438594927031183</v>
      </c>
      <c r="Q146" s="48">
        <v>104</v>
      </c>
      <c r="R146" s="49">
        <v>137</v>
      </c>
      <c r="S146" s="49">
        <v>102</v>
      </c>
      <c r="T146" s="49">
        <f>COLOR!R375</f>
        <v>53.830488568944986</v>
      </c>
      <c r="U146" s="49">
        <f>COLOR!S375</f>
        <v>-18.882442658551934</v>
      </c>
      <c r="V146" s="52">
        <f>COLOR!T375</f>
        <v>15.082936614818543</v>
      </c>
      <c r="W146" s="64">
        <f>COLOR!BE375</f>
        <v>83.120302162307169</v>
      </c>
      <c r="X146" s="120">
        <v>2.2999999999999998</v>
      </c>
      <c r="Y146" s="133">
        <v>1</v>
      </c>
      <c r="Z146" s="134">
        <v>1</v>
      </c>
      <c r="AA146" s="140">
        <v>1</v>
      </c>
      <c r="AB146" s="148">
        <f t="shared" si="80"/>
        <v>53.830488568944986</v>
      </c>
      <c r="AC146" s="135">
        <f t="shared" si="81"/>
        <v>-18.882442658551934</v>
      </c>
      <c r="AD146" s="135">
        <f t="shared" si="82"/>
        <v>15.082936614818543</v>
      </c>
      <c r="AE146" s="136">
        <f t="shared" si="83"/>
        <v>24.1669530077777</v>
      </c>
      <c r="AF146" s="136">
        <f t="shared" si="84"/>
        <v>-19.067891889026516</v>
      </c>
      <c r="AG146" s="136">
        <f t="shared" si="85"/>
        <v>15.082936614818543</v>
      </c>
      <c r="AH146" s="136">
        <f t="shared" si="86"/>
        <v>24.312126151742408</v>
      </c>
      <c r="AI146" s="136">
        <f t="shared" si="87"/>
        <v>141.65557035572988</v>
      </c>
      <c r="AJ146" s="136">
        <f t="shared" si="88"/>
        <v>79.689288590521826</v>
      </c>
      <c r="AK146" s="136">
        <f t="shared" si="89"/>
        <v>45.678360148427799</v>
      </c>
      <c r="AL146" s="136">
        <f t="shared" si="90"/>
        <v>-30.438594927031183</v>
      </c>
      <c r="AM146" s="136">
        <f t="shared" si="91"/>
        <v>54.89098875937075</v>
      </c>
      <c r="AN146" s="136">
        <f t="shared" si="92"/>
        <v>9.8212521456058632E-3</v>
      </c>
      <c r="AO146" s="136">
        <f t="shared" si="93"/>
        <v>46.126978841043304</v>
      </c>
      <c r="AP146" s="136">
        <f t="shared" si="94"/>
        <v>-30.438594927031183</v>
      </c>
      <c r="AQ146" s="136">
        <f t="shared" si="95"/>
        <v>55.26487345623751</v>
      </c>
      <c r="AR146" s="136">
        <f t="shared" si="96"/>
        <v>326.57969788562514</v>
      </c>
      <c r="AS146" s="136">
        <f t="shared" si="97"/>
        <v>39.788499803989957</v>
      </c>
      <c r="AT146" s="136">
        <f t="shared" si="98"/>
        <v>54.117634120677508</v>
      </c>
      <c r="AU146" s="136">
        <f t="shared" si="99"/>
        <v>175.07587247010474</v>
      </c>
      <c r="AV146" s="136">
        <f t="shared" si="100"/>
        <v>25.85880002157684</v>
      </c>
      <c r="AW146" s="136">
        <f t="shared" si="101"/>
        <v>30.952747304495102</v>
      </c>
      <c r="AX146" s="137">
        <f t="shared" si="102"/>
        <v>73.242804682304509</v>
      </c>
      <c r="AY146" s="137">
        <f t="shared" si="103"/>
        <v>0.63526873152073415</v>
      </c>
      <c r="AZ146" s="137">
        <f t="shared" si="104"/>
        <v>1.2428996263095977</v>
      </c>
      <c r="BA146" s="136">
        <f t="shared" si="105"/>
        <v>2.7904824911795481</v>
      </c>
      <c r="BB146" s="137">
        <f t="shared" si="106"/>
        <v>1.3791458469939051</v>
      </c>
      <c r="BC146" s="137">
        <f t="shared" si="107"/>
        <v>3.7587037858139764E-33</v>
      </c>
      <c r="BD146" s="137">
        <f t="shared" si="108"/>
        <v>1.9624247309583491</v>
      </c>
      <c r="BE146" s="149">
        <f t="shared" si="109"/>
        <v>-2.5747701936558597E-34</v>
      </c>
      <c r="BF146" s="159">
        <f t="shared" si="110"/>
        <v>58.105832405357461</v>
      </c>
      <c r="BG146" s="160">
        <f t="shared" si="111"/>
        <v>78.995614390909964</v>
      </c>
    </row>
    <row r="147" spans="1:59" x14ac:dyDescent="0.25">
      <c r="A147" s="7">
        <v>146</v>
      </c>
      <c r="B147" s="8">
        <v>31</v>
      </c>
      <c r="C147" s="8" t="s">
        <v>3</v>
      </c>
      <c r="D147" s="8">
        <v>63</v>
      </c>
      <c r="E147" s="8" t="s">
        <v>7</v>
      </c>
      <c r="F147" s="8" t="s">
        <v>11</v>
      </c>
      <c r="G147" s="14" t="s">
        <v>63</v>
      </c>
      <c r="H147" s="8">
        <v>4</v>
      </c>
      <c r="I147" s="91">
        <v>1</v>
      </c>
      <c r="J147" s="92">
        <v>5</v>
      </c>
      <c r="K147" s="53">
        <v>180</v>
      </c>
      <c r="L147" s="54">
        <v>127</v>
      </c>
      <c r="M147" s="54">
        <v>179</v>
      </c>
      <c r="N147" s="54">
        <f>COLOR!R150</f>
        <v>60.031308377793749</v>
      </c>
      <c r="O147" s="54">
        <f>COLOR!S150</f>
        <v>29.177461172075315</v>
      </c>
      <c r="P147" s="55">
        <f>COLOR!T150</f>
        <v>-19.278325524129556</v>
      </c>
      <c r="Q147" s="53">
        <v>105</v>
      </c>
      <c r="R147" s="54">
        <v>110</v>
      </c>
      <c r="S147" s="54">
        <v>88</v>
      </c>
      <c r="T147" s="54">
        <f>COLOR!R376</f>
        <v>45.469597299775785</v>
      </c>
      <c r="U147" s="54">
        <f>COLOR!S376</f>
        <v>-6.1451328161931666</v>
      </c>
      <c r="V147" s="55">
        <f>COLOR!T376</f>
        <v>11.648565200535421</v>
      </c>
      <c r="W147" s="65">
        <f>COLOR!BE376</f>
        <v>49.154874076485029</v>
      </c>
      <c r="X147" s="118">
        <v>1.7</v>
      </c>
      <c r="Y147" s="133">
        <v>1</v>
      </c>
      <c r="Z147" s="134">
        <v>1</v>
      </c>
      <c r="AA147" s="140">
        <v>1</v>
      </c>
      <c r="AB147" s="148">
        <f t="shared" si="80"/>
        <v>45.469597299775785</v>
      </c>
      <c r="AC147" s="135">
        <f t="shared" si="81"/>
        <v>-6.1451328161931666</v>
      </c>
      <c r="AD147" s="135">
        <f t="shared" si="82"/>
        <v>11.648565200535421</v>
      </c>
      <c r="AE147" s="136">
        <f t="shared" si="83"/>
        <v>13.170107386038239</v>
      </c>
      <c r="AF147" s="136">
        <f t="shared" si="84"/>
        <v>-7.1933277325127687</v>
      </c>
      <c r="AG147" s="136">
        <f t="shared" si="85"/>
        <v>11.648565200535421</v>
      </c>
      <c r="AH147" s="136">
        <f t="shared" si="86"/>
        <v>13.690618506790047</v>
      </c>
      <c r="AI147" s="136">
        <f t="shared" si="87"/>
        <v>121.69653629389603</v>
      </c>
      <c r="AJ147" s="136">
        <f t="shared" si="88"/>
        <v>60.031308377793749</v>
      </c>
      <c r="AK147" s="136">
        <f t="shared" si="89"/>
        <v>29.177461172075315</v>
      </c>
      <c r="AL147" s="136">
        <f t="shared" si="90"/>
        <v>-19.278325524129556</v>
      </c>
      <c r="AM147" s="136">
        <f t="shared" si="91"/>
        <v>34.971103435011422</v>
      </c>
      <c r="AN147" s="136">
        <f t="shared" si="92"/>
        <v>0.1705731914463236</v>
      </c>
      <c r="AO147" s="136">
        <f t="shared" si="93"/>
        <v>34.154353842497386</v>
      </c>
      <c r="AP147" s="136">
        <f t="shared" si="94"/>
        <v>-19.278325524129556</v>
      </c>
      <c r="AQ147" s="136">
        <f t="shared" si="95"/>
        <v>39.219557894153027</v>
      </c>
      <c r="AR147" s="136">
        <f t="shared" si="96"/>
        <v>330.55757120670751</v>
      </c>
      <c r="AS147" s="136">
        <f t="shared" si="97"/>
        <v>26.455088200471536</v>
      </c>
      <c r="AT147" s="136">
        <f t="shared" si="98"/>
        <v>46.127053750301769</v>
      </c>
      <c r="AU147" s="136">
        <f t="shared" si="99"/>
        <v>151.13896508718852</v>
      </c>
      <c r="AV147" s="136">
        <f t="shared" si="100"/>
        <v>14.561711078017964</v>
      </c>
      <c r="AW147" s="136">
        <f t="shared" si="101"/>
        <v>25.528939387362982</v>
      </c>
      <c r="AX147" s="137">
        <f t="shared" si="102"/>
        <v>44.881806952039604</v>
      </c>
      <c r="AY147" s="137">
        <f t="shared" si="103"/>
        <v>0.671643454941666</v>
      </c>
      <c r="AZ147" s="137">
        <f t="shared" si="104"/>
        <v>1.0216132829088185</v>
      </c>
      <c r="BA147" s="136">
        <f t="shared" si="105"/>
        <v>2.1904789690212194</v>
      </c>
      <c r="BB147" s="137">
        <f t="shared" si="106"/>
        <v>1.266525802596268</v>
      </c>
      <c r="BC147" s="137">
        <f t="shared" si="107"/>
        <v>1.1962058982348916E-35</v>
      </c>
      <c r="BD147" s="137">
        <f t="shared" si="108"/>
        <v>1.5462578755461502</v>
      </c>
      <c r="BE147" s="149">
        <f t="shared" si="109"/>
        <v>-6.4564713374678136E-37</v>
      </c>
      <c r="BF147" s="159">
        <f t="shared" si="110"/>
        <v>39.934582796006467</v>
      </c>
      <c r="BG147" s="160">
        <f t="shared" si="111"/>
        <v>46.948463403560176</v>
      </c>
    </row>
    <row r="148" spans="1:59" x14ac:dyDescent="0.25">
      <c r="A148" s="9">
        <v>147</v>
      </c>
      <c r="B148" s="5">
        <v>31</v>
      </c>
      <c r="C148" s="5" t="s">
        <v>3</v>
      </c>
      <c r="D148" s="5">
        <v>63</v>
      </c>
      <c r="E148" s="5" t="s">
        <v>7</v>
      </c>
      <c r="F148" s="5" t="s">
        <v>11</v>
      </c>
      <c r="G148" s="12" t="s">
        <v>63</v>
      </c>
      <c r="H148" s="5">
        <v>4</v>
      </c>
      <c r="I148" s="85">
        <v>1</v>
      </c>
      <c r="J148" s="93">
        <v>5</v>
      </c>
      <c r="K148" s="47">
        <v>209</v>
      </c>
      <c r="L148" s="44">
        <v>110</v>
      </c>
      <c r="M148" s="44">
        <v>164</v>
      </c>
      <c r="N148" s="44">
        <f>COLOR!R151</f>
        <v>59.349238401123841</v>
      </c>
      <c r="O148" s="44">
        <f>COLOR!S151</f>
        <v>45.449845385991338</v>
      </c>
      <c r="P148" s="51">
        <f>COLOR!T151</f>
        <v>-11.382227791553401</v>
      </c>
      <c r="Q148" s="47">
        <v>87</v>
      </c>
      <c r="R148" s="44">
        <v>101</v>
      </c>
      <c r="S148" s="44">
        <v>153</v>
      </c>
      <c r="T148" s="44">
        <f>COLOR!R377</f>
        <v>43.731282293398571</v>
      </c>
      <c r="U148" s="44">
        <f>COLOR!S377</f>
        <v>8.7906236272572436</v>
      </c>
      <c r="V148" s="51">
        <f>COLOR!T377</f>
        <v>-30.030957205467978</v>
      </c>
      <c r="W148" s="63">
        <f>COLOR!BE377</f>
        <v>43.995388413926733</v>
      </c>
      <c r="X148" s="119">
        <v>1.7</v>
      </c>
      <c r="Y148" s="133">
        <v>1</v>
      </c>
      <c r="Z148" s="134">
        <v>1</v>
      </c>
      <c r="AA148" s="140">
        <v>1</v>
      </c>
      <c r="AB148" s="148">
        <f t="shared" si="80"/>
        <v>43.731282293398571</v>
      </c>
      <c r="AC148" s="135">
        <f t="shared" si="81"/>
        <v>8.7906236272572436</v>
      </c>
      <c r="AD148" s="135">
        <f t="shared" si="82"/>
        <v>-30.030957205467978</v>
      </c>
      <c r="AE148" s="136">
        <f t="shared" si="83"/>
        <v>31.291108232735102</v>
      </c>
      <c r="AF148" s="136">
        <f t="shared" si="84"/>
        <v>8.8840434684439789</v>
      </c>
      <c r="AG148" s="136">
        <f t="shared" si="85"/>
        <v>-30.030957205467978</v>
      </c>
      <c r="AH148" s="136">
        <f t="shared" si="86"/>
        <v>31.317481045349915</v>
      </c>
      <c r="AI148" s="136">
        <f t="shared" si="87"/>
        <v>286.47977204872899</v>
      </c>
      <c r="AJ148" s="136">
        <f t="shared" si="88"/>
        <v>59.349238401123841</v>
      </c>
      <c r="AK148" s="136">
        <f t="shared" si="89"/>
        <v>45.449845385991338</v>
      </c>
      <c r="AL148" s="136">
        <f t="shared" si="90"/>
        <v>-11.382227791553401</v>
      </c>
      <c r="AM148" s="136">
        <f t="shared" si="91"/>
        <v>46.853426289966549</v>
      </c>
      <c r="AN148" s="136">
        <f t="shared" si="92"/>
        <v>1.0627214307875443E-2</v>
      </c>
      <c r="AO148" s="136">
        <f t="shared" si="93"/>
        <v>45.932850633168073</v>
      </c>
      <c r="AP148" s="136">
        <f t="shared" si="94"/>
        <v>-11.382227791553401</v>
      </c>
      <c r="AQ148" s="136">
        <f t="shared" si="95"/>
        <v>47.322107695956859</v>
      </c>
      <c r="AR148" s="136">
        <f t="shared" si="96"/>
        <v>346.08237455753584</v>
      </c>
      <c r="AS148" s="136">
        <f t="shared" si="97"/>
        <v>39.319794370653383</v>
      </c>
      <c r="AT148" s="136">
        <f t="shared" si="98"/>
        <v>316.28107330313242</v>
      </c>
      <c r="AU148" s="136">
        <f t="shared" si="99"/>
        <v>59.602602508806854</v>
      </c>
      <c r="AV148" s="136">
        <f t="shared" si="100"/>
        <v>15.61795610772527</v>
      </c>
      <c r="AW148" s="136">
        <f t="shared" si="101"/>
        <v>16.004626650606944</v>
      </c>
      <c r="AX148" s="137">
        <f t="shared" si="102"/>
        <v>38.265404046697284</v>
      </c>
      <c r="AY148" s="137">
        <f t="shared" si="103"/>
        <v>0.88515977954120872</v>
      </c>
      <c r="AZ148" s="137">
        <f t="shared" si="104"/>
        <v>1.0075235571189469</v>
      </c>
      <c r="BA148" s="136">
        <f t="shared" si="105"/>
        <v>2.7693907466794023</v>
      </c>
      <c r="BB148" s="137">
        <f t="shared" si="106"/>
        <v>1.522064507750998</v>
      </c>
      <c r="BC148" s="137">
        <f t="shared" si="107"/>
        <v>1.9632360560576798</v>
      </c>
      <c r="BD148" s="137">
        <f t="shared" si="108"/>
        <v>1.9592735971029387</v>
      </c>
      <c r="BE148" s="149">
        <f t="shared" si="109"/>
        <v>-0.13416368706912996</v>
      </c>
      <c r="BF148" s="159">
        <f t="shared" si="110"/>
        <v>29.769777271877995</v>
      </c>
      <c r="BG148" s="160">
        <f t="shared" si="111"/>
        <v>41.129960475417988</v>
      </c>
    </row>
    <row r="149" spans="1:59" x14ac:dyDescent="0.25">
      <c r="A149" s="9">
        <v>148</v>
      </c>
      <c r="B149" s="5">
        <v>31</v>
      </c>
      <c r="C149" s="5" t="s">
        <v>3</v>
      </c>
      <c r="D149" s="5">
        <v>63</v>
      </c>
      <c r="E149" s="5" t="s">
        <v>7</v>
      </c>
      <c r="F149" s="5" t="s">
        <v>11</v>
      </c>
      <c r="G149" s="12" t="s">
        <v>63</v>
      </c>
      <c r="H149" s="5">
        <v>4</v>
      </c>
      <c r="I149" s="85">
        <v>1</v>
      </c>
      <c r="J149" s="93">
        <v>5</v>
      </c>
      <c r="K149" s="47">
        <v>255</v>
      </c>
      <c r="L149" s="44">
        <v>94</v>
      </c>
      <c r="M149" s="44">
        <v>227</v>
      </c>
      <c r="N149" s="44">
        <f>COLOR!R152</f>
        <v>65.612785343435036</v>
      </c>
      <c r="O149" s="44">
        <f>COLOR!S152</f>
        <v>75.018458809048724</v>
      </c>
      <c r="P149" s="51">
        <f>COLOR!T152</f>
        <v>-36.914831354563347</v>
      </c>
      <c r="Q149" s="47">
        <v>107</v>
      </c>
      <c r="R149" s="44">
        <v>118</v>
      </c>
      <c r="S149" s="44">
        <v>67</v>
      </c>
      <c r="T149" s="44">
        <f>COLOR!R378</f>
        <v>47.634836915062635</v>
      </c>
      <c r="U149" s="44">
        <f>COLOR!S378</f>
        <v>-12.940303994534553</v>
      </c>
      <c r="V149" s="51">
        <f>COLOR!T378</f>
        <v>26.673206261575956</v>
      </c>
      <c r="W149" s="63">
        <f>COLOR!BE378</f>
        <v>110.01540397372447</v>
      </c>
      <c r="X149" s="119">
        <v>1.9</v>
      </c>
      <c r="Y149" s="133">
        <v>1</v>
      </c>
      <c r="Z149" s="134">
        <v>1</v>
      </c>
      <c r="AA149" s="140">
        <v>1</v>
      </c>
      <c r="AB149" s="148">
        <f t="shared" si="80"/>
        <v>47.634836915062635</v>
      </c>
      <c r="AC149" s="135">
        <f t="shared" si="81"/>
        <v>-12.940303994534553</v>
      </c>
      <c r="AD149" s="135">
        <f t="shared" si="82"/>
        <v>26.673206261575956</v>
      </c>
      <c r="AE149" s="136">
        <f t="shared" si="83"/>
        <v>29.64643991685244</v>
      </c>
      <c r="AF149" s="136">
        <f t="shared" si="84"/>
        <v>-12.950852634578771</v>
      </c>
      <c r="AG149" s="136">
        <f t="shared" si="85"/>
        <v>26.673206261575956</v>
      </c>
      <c r="AH149" s="136">
        <f t="shared" si="86"/>
        <v>29.651045786534254</v>
      </c>
      <c r="AI149" s="136">
        <f t="shared" si="87"/>
        <v>115.89833052939771</v>
      </c>
      <c r="AJ149" s="136">
        <f t="shared" si="88"/>
        <v>65.612785343435036</v>
      </c>
      <c r="AK149" s="136">
        <f t="shared" si="89"/>
        <v>75.018458809048724</v>
      </c>
      <c r="AL149" s="136">
        <f t="shared" si="90"/>
        <v>-36.914831354563347</v>
      </c>
      <c r="AM149" s="136">
        <f t="shared" si="91"/>
        <v>83.609054150975737</v>
      </c>
      <c r="AN149" s="136">
        <f t="shared" si="92"/>
        <v>8.1517714334033986E-4</v>
      </c>
      <c r="AO149" s="136">
        <f t="shared" si="93"/>
        <v>75.079612141998467</v>
      </c>
      <c r="AP149" s="136">
        <f t="shared" si="94"/>
        <v>-36.914831354563347</v>
      </c>
      <c r="AQ149" s="136">
        <f t="shared" si="95"/>
        <v>83.663928507623751</v>
      </c>
      <c r="AR149" s="136">
        <f t="shared" si="96"/>
        <v>333.8177692046774</v>
      </c>
      <c r="AS149" s="136">
        <f t="shared" si="97"/>
        <v>56.657487147079003</v>
      </c>
      <c r="AT149" s="136">
        <f t="shared" si="98"/>
        <v>44.85804986703755</v>
      </c>
      <c r="AU149" s="136">
        <f t="shared" si="99"/>
        <v>142.08056132472029</v>
      </c>
      <c r="AV149" s="136">
        <f t="shared" si="100"/>
        <v>17.9779484283724</v>
      </c>
      <c r="AW149" s="136">
        <f t="shared" si="101"/>
        <v>54.012882721089497</v>
      </c>
      <c r="AX149" s="137">
        <f t="shared" si="102"/>
        <v>94.209393145320632</v>
      </c>
      <c r="AY149" s="137">
        <f t="shared" si="103"/>
        <v>0.67871791821872984</v>
      </c>
      <c r="AZ149" s="137">
        <f t="shared" si="104"/>
        <v>1.0823459249822425</v>
      </c>
      <c r="BA149" s="136">
        <f t="shared" si="105"/>
        <v>3.5495869216185549</v>
      </c>
      <c r="BB149" s="137">
        <f t="shared" si="106"/>
        <v>1.5768167759195486</v>
      </c>
      <c r="BC149" s="137">
        <f t="shared" si="107"/>
        <v>4.7103074968044687E-36</v>
      </c>
      <c r="BD149" s="137">
        <f t="shared" si="108"/>
        <v>1.9967512245075678</v>
      </c>
      <c r="BE149" s="149">
        <f t="shared" si="109"/>
        <v>-3.2830733230198876E-37</v>
      </c>
      <c r="BF149" s="159">
        <f t="shared" si="110"/>
        <v>63.852151375935243</v>
      </c>
      <c r="BG149" s="160">
        <f t="shared" si="111"/>
        <v>108.53654905979171</v>
      </c>
    </row>
    <row r="150" spans="1:59" x14ac:dyDescent="0.25">
      <c r="A150" s="9">
        <v>149</v>
      </c>
      <c r="B150" s="5">
        <v>31</v>
      </c>
      <c r="C150" s="5" t="s">
        <v>3</v>
      </c>
      <c r="D150" s="5">
        <v>63</v>
      </c>
      <c r="E150" s="5" t="s">
        <v>7</v>
      </c>
      <c r="F150" s="5" t="s">
        <v>11</v>
      </c>
      <c r="G150" s="12" t="s">
        <v>63</v>
      </c>
      <c r="H150" s="5">
        <v>4</v>
      </c>
      <c r="I150" s="85">
        <v>1</v>
      </c>
      <c r="J150" s="93">
        <v>5</v>
      </c>
      <c r="K150" s="47">
        <v>231</v>
      </c>
      <c r="L150" s="44">
        <v>115</v>
      </c>
      <c r="M150" s="44">
        <v>224</v>
      </c>
      <c r="N150" s="44">
        <f>COLOR!R153</f>
        <v>65.475280052416139</v>
      </c>
      <c r="O150" s="44">
        <f>COLOR!S153</f>
        <v>59.193766994287465</v>
      </c>
      <c r="P150" s="51">
        <f>COLOR!T153</f>
        <v>-35.712850327838083</v>
      </c>
      <c r="Q150" s="47">
        <v>98</v>
      </c>
      <c r="R150" s="44">
        <v>114</v>
      </c>
      <c r="S150" s="44">
        <v>59</v>
      </c>
      <c r="T150" s="44">
        <f>COLOR!R379</f>
        <v>45.589298400307861</v>
      </c>
      <c r="U150" s="44">
        <f>COLOR!S379</f>
        <v>-15.608228692442522</v>
      </c>
      <c r="V150" s="51">
        <f>COLOR!T379</f>
        <v>28.372983570727527</v>
      </c>
      <c r="W150" s="63">
        <f>COLOR!BE379</f>
        <v>100.4877352290323</v>
      </c>
      <c r="X150" s="119">
        <v>2</v>
      </c>
      <c r="Y150" s="133">
        <v>1</v>
      </c>
      <c r="Z150" s="134">
        <v>1</v>
      </c>
      <c r="AA150" s="140">
        <v>1</v>
      </c>
      <c r="AB150" s="148">
        <f t="shared" si="80"/>
        <v>45.589298400307861</v>
      </c>
      <c r="AC150" s="135">
        <f t="shared" si="81"/>
        <v>-15.608228692442522</v>
      </c>
      <c r="AD150" s="135">
        <f t="shared" si="82"/>
        <v>28.372983570727527</v>
      </c>
      <c r="AE150" s="136">
        <f t="shared" si="83"/>
        <v>32.382757751932743</v>
      </c>
      <c r="AF150" s="136">
        <f t="shared" si="84"/>
        <v>-15.635523484136781</v>
      </c>
      <c r="AG150" s="136">
        <f t="shared" si="85"/>
        <v>28.372983570727527</v>
      </c>
      <c r="AH150" s="136">
        <f t="shared" si="86"/>
        <v>32.39592244909484</v>
      </c>
      <c r="AI150" s="136">
        <f t="shared" si="87"/>
        <v>118.85787708267164</v>
      </c>
      <c r="AJ150" s="136">
        <f t="shared" si="88"/>
        <v>65.475280052416139</v>
      </c>
      <c r="AK150" s="136">
        <f t="shared" si="89"/>
        <v>59.193766994287465</v>
      </c>
      <c r="AL150" s="136">
        <f t="shared" si="90"/>
        <v>-35.712850327838083</v>
      </c>
      <c r="AM150" s="136">
        <f t="shared" si="91"/>
        <v>69.132551880518349</v>
      </c>
      <c r="AN150" s="136">
        <f t="shared" si="92"/>
        <v>1.7487437064190869E-3</v>
      </c>
      <c r="AO150" s="136">
        <f t="shared" si="93"/>
        <v>59.297281721777971</v>
      </c>
      <c r="AP150" s="136">
        <f t="shared" si="94"/>
        <v>-35.712850327838083</v>
      </c>
      <c r="AQ150" s="136">
        <f t="shared" si="95"/>
        <v>69.221205552420628</v>
      </c>
      <c r="AR150" s="136">
        <f t="shared" si="96"/>
        <v>328.9407934306742</v>
      </c>
      <c r="AS150" s="136">
        <f t="shared" si="97"/>
        <v>50.808564000757734</v>
      </c>
      <c r="AT150" s="136">
        <f t="shared" si="98"/>
        <v>43.899335256672913</v>
      </c>
      <c r="AU150" s="136">
        <f t="shared" si="99"/>
        <v>149.91708365199742</v>
      </c>
      <c r="AV150" s="136">
        <f t="shared" si="100"/>
        <v>19.885981652108278</v>
      </c>
      <c r="AW150" s="136">
        <f t="shared" si="101"/>
        <v>36.825283103325788</v>
      </c>
      <c r="AX150" s="137">
        <f t="shared" si="102"/>
        <v>91.464845306062884</v>
      </c>
      <c r="AY150" s="137">
        <f t="shared" si="103"/>
        <v>0.68437240464221727</v>
      </c>
      <c r="AZ150" s="137">
        <f t="shared" si="104"/>
        <v>1.0645355544458022</v>
      </c>
      <c r="BA150" s="136">
        <f t="shared" si="105"/>
        <v>3.2863853800340981</v>
      </c>
      <c r="BB150" s="137">
        <f t="shared" si="106"/>
        <v>1.5215796868242486</v>
      </c>
      <c r="BC150" s="137">
        <f t="shared" si="107"/>
        <v>2.3215455233845278E-36</v>
      </c>
      <c r="BD150" s="137">
        <f t="shared" si="108"/>
        <v>1.993053685200588</v>
      </c>
      <c r="BE150" s="149">
        <f t="shared" si="109"/>
        <v>-1.6151154238807372E-37</v>
      </c>
      <c r="BF150" s="159">
        <f t="shared" si="110"/>
        <v>63.937033480071953</v>
      </c>
      <c r="BG150" s="160">
        <f t="shared" si="111"/>
        <v>98.500419619370717</v>
      </c>
    </row>
    <row r="151" spans="1:59" ht="15" thickBot="1" x14ac:dyDescent="0.3">
      <c r="A151" s="10">
        <v>150</v>
      </c>
      <c r="B151" s="11">
        <v>31</v>
      </c>
      <c r="C151" s="11" t="s">
        <v>3</v>
      </c>
      <c r="D151" s="11">
        <v>63</v>
      </c>
      <c r="E151" s="11" t="s">
        <v>7</v>
      </c>
      <c r="F151" s="11" t="s">
        <v>11</v>
      </c>
      <c r="G151" s="95" t="s">
        <v>63</v>
      </c>
      <c r="H151" s="11">
        <v>4</v>
      </c>
      <c r="I151" s="96">
        <v>1</v>
      </c>
      <c r="J151" s="97">
        <v>5</v>
      </c>
      <c r="K151" s="56">
        <v>254</v>
      </c>
      <c r="L151" s="57">
        <v>160</v>
      </c>
      <c r="M151" s="57">
        <v>255</v>
      </c>
      <c r="N151" s="57">
        <f>COLOR!R154</f>
        <v>78.138841469278745</v>
      </c>
      <c r="O151" s="57">
        <f>COLOR!S154</f>
        <v>48.964103619468901</v>
      </c>
      <c r="P151" s="58">
        <f>COLOR!T154</f>
        <v>-32.833687470062898</v>
      </c>
      <c r="Q151" s="56">
        <v>92</v>
      </c>
      <c r="R151" s="57">
        <v>98</v>
      </c>
      <c r="S151" s="57">
        <v>58</v>
      </c>
      <c r="T151" s="57">
        <f>COLOR!R380</f>
        <v>40.139095129707997</v>
      </c>
      <c r="U151" s="57">
        <f>COLOR!S380</f>
        <v>-9.4356646102760351</v>
      </c>
      <c r="V151" s="58">
        <f>COLOR!T380</f>
        <v>21.981067369384078</v>
      </c>
      <c r="W151" s="78">
        <f>COLOR!BE380</f>
        <v>88.651965569119355</v>
      </c>
      <c r="X151" s="122">
        <v>3.6</v>
      </c>
      <c r="Y151" s="133">
        <v>1</v>
      </c>
      <c r="Z151" s="134">
        <v>1</v>
      </c>
      <c r="AA151" s="140">
        <v>1</v>
      </c>
      <c r="AB151" s="148">
        <f t="shared" si="80"/>
        <v>40.139095129707997</v>
      </c>
      <c r="AC151" s="135">
        <f t="shared" si="81"/>
        <v>-9.4356646102760351</v>
      </c>
      <c r="AD151" s="135">
        <f t="shared" si="82"/>
        <v>21.981067369384078</v>
      </c>
      <c r="AE151" s="136">
        <f t="shared" si="83"/>
        <v>23.920683295738378</v>
      </c>
      <c r="AF151" s="136">
        <f t="shared" si="84"/>
        <v>-9.5028397031095722</v>
      </c>
      <c r="AG151" s="136">
        <f t="shared" si="85"/>
        <v>21.981067369384078</v>
      </c>
      <c r="AH151" s="136">
        <f t="shared" si="86"/>
        <v>23.947260493016671</v>
      </c>
      <c r="AI151" s="136">
        <f t="shared" si="87"/>
        <v>113.37976008549478</v>
      </c>
      <c r="AJ151" s="136">
        <f t="shared" si="88"/>
        <v>78.138841469278745</v>
      </c>
      <c r="AK151" s="136">
        <f t="shared" si="89"/>
        <v>48.964103619468901</v>
      </c>
      <c r="AL151" s="136">
        <f t="shared" si="90"/>
        <v>-32.833687470062898</v>
      </c>
      <c r="AM151" s="136">
        <f t="shared" si="91"/>
        <v>58.953663805906523</v>
      </c>
      <c r="AN151" s="136">
        <f t="shared" si="92"/>
        <v>7.1192751764808659E-3</v>
      </c>
      <c r="AO151" s="136">
        <f t="shared" si="93"/>
        <v>49.312692546905623</v>
      </c>
      <c r="AP151" s="136">
        <f t="shared" si="94"/>
        <v>-32.833687470062898</v>
      </c>
      <c r="AQ151" s="136">
        <f t="shared" si="95"/>
        <v>59.243503264977562</v>
      </c>
      <c r="AR151" s="136">
        <f t="shared" si="96"/>
        <v>326.34327977006967</v>
      </c>
      <c r="AS151" s="136">
        <f t="shared" si="97"/>
        <v>41.595381878997117</v>
      </c>
      <c r="AT151" s="136">
        <f t="shared" si="98"/>
        <v>39.86151992778224</v>
      </c>
      <c r="AU151" s="136">
        <f t="shared" si="99"/>
        <v>147.03648031542511</v>
      </c>
      <c r="AV151" s="136">
        <f t="shared" si="100"/>
        <v>37.999746339570748</v>
      </c>
      <c r="AW151" s="136">
        <f t="shared" si="101"/>
        <v>35.296242771960891</v>
      </c>
      <c r="AX151" s="137">
        <f t="shared" si="102"/>
        <v>72.236413450171057</v>
      </c>
      <c r="AY151" s="137">
        <f t="shared" si="103"/>
        <v>0.71157379592750292</v>
      </c>
      <c r="AZ151" s="137">
        <f t="shared" si="104"/>
        <v>1.1231322778366408</v>
      </c>
      <c r="BA151" s="136">
        <f t="shared" si="105"/>
        <v>2.8717921845548702</v>
      </c>
      <c r="BB151" s="137">
        <f t="shared" si="106"/>
        <v>1.4439727566503806</v>
      </c>
      <c r="BC151" s="137">
        <f t="shared" si="107"/>
        <v>1.141882396194165E-37</v>
      </c>
      <c r="BD151" s="137">
        <f t="shared" si="108"/>
        <v>1.9722569686386724</v>
      </c>
      <c r="BE151" s="149">
        <f t="shared" si="109"/>
        <v>-7.8612614485698714E-39</v>
      </c>
      <c r="BF151" s="159">
        <f t="shared" si="110"/>
        <v>61.631145454853588</v>
      </c>
      <c r="BG151" s="160">
        <f t="shared" si="111"/>
        <v>80.094882966370591</v>
      </c>
    </row>
    <row r="152" spans="1:59" x14ac:dyDescent="0.25">
      <c r="A152" s="60">
        <v>151</v>
      </c>
      <c r="B152" s="6">
        <v>32</v>
      </c>
      <c r="C152" s="6" t="s">
        <v>6</v>
      </c>
      <c r="D152" s="6">
        <v>48</v>
      </c>
      <c r="E152" s="6" t="s">
        <v>10</v>
      </c>
      <c r="F152" s="6" t="s">
        <v>11</v>
      </c>
      <c r="G152" s="12" t="s">
        <v>63</v>
      </c>
      <c r="H152" s="6">
        <v>4</v>
      </c>
      <c r="I152" s="84">
        <v>1</v>
      </c>
      <c r="J152" s="73">
        <v>5</v>
      </c>
      <c r="K152" s="45">
        <v>249</v>
      </c>
      <c r="L152" s="46">
        <v>136</v>
      </c>
      <c r="M152" s="46">
        <v>249</v>
      </c>
      <c r="N152" s="46">
        <f>COLOR!R155</f>
        <v>72.630503123964331</v>
      </c>
      <c r="O152" s="46">
        <f>COLOR!S155</f>
        <v>58.436672842634266</v>
      </c>
      <c r="P152" s="50">
        <f>COLOR!T155</f>
        <v>-38.161527401892961</v>
      </c>
      <c r="Q152" s="45">
        <v>91</v>
      </c>
      <c r="R152" s="46">
        <v>112</v>
      </c>
      <c r="S152" s="46">
        <v>77</v>
      </c>
      <c r="T152" s="46">
        <f>COLOR!R381</f>
        <v>44.756702683809884</v>
      </c>
      <c r="U152" s="46">
        <f>COLOR!S381</f>
        <v>-14.827794086391343</v>
      </c>
      <c r="V152" s="50">
        <f>COLOR!T381</f>
        <v>16.977047545704906</v>
      </c>
      <c r="W152" s="75">
        <f>COLOR!BE381</f>
        <v>95.837849060920135</v>
      </c>
      <c r="X152" s="121">
        <v>2.6</v>
      </c>
      <c r="Y152" s="133">
        <v>1</v>
      </c>
      <c r="Z152" s="134">
        <v>1</v>
      </c>
      <c r="AA152" s="140">
        <v>1</v>
      </c>
      <c r="AB152" s="148">
        <f t="shared" si="80"/>
        <v>44.756702683809884</v>
      </c>
      <c r="AC152" s="135">
        <f t="shared" si="81"/>
        <v>-14.827794086391343</v>
      </c>
      <c r="AD152" s="135">
        <f t="shared" si="82"/>
        <v>16.977047545704906</v>
      </c>
      <c r="AE152" s="136">
        <f t="shared" si="83"/>
        <v>22.540710300200104</v>
      </c>
      <c r="AF152" s="136">
        <f t="shared" si="84"/>
        <v>-14.877894933039585</v>
      </c>
      <c r="AG152" s="136">
        <f t="shared" si="85"/>
        <v>16.977047545704906</v>
      </c>
      <c r="AH152" s="136">
        <f t="shared" si="86"/>
        <v>22.573699320396955</v>
      </c>
      <c r="AI152" s="136">
        <f t="shared" si="87"/>
        <v>131.22981755038356</v>
      </c>
      <c r="AJ152" s="136">
        <f t="shared" si="88"/>
        <v>72.630503123964331</v>
      </c>
      <c r="AK152" s="136">
        <f t="shared" si="89"/>
        <v>58.436672842634266</v>
      </c>
      <c r="AL152" s="136">
        <f t="shared" si="90"/>
        <v>-38.161527401892961</v>
      </c>
      <c r="AM152" s="136">
        <f t="shared" si="91"/>
        <v>69.793602189330329</v>
      </c>
      <c r="AN152" s="136">
        <f t="shared" si="92"/>
        <v>3.378846938144664E-3</v>
      </c>
      <c r="AO152" s="136">
        <f t="shared" si="93"/>
        <v>58.634121415743962</v>
      </c>
      <c r="AP152" s="136">
        <f t="shared" si="94"/>
        <v>-38.161527401892961</v>
      </c>
      <c r="AQ152" s="136">
        <f t="shared" si="95"/>
        <v>69.959004908886698</v>
      </c>
      <c r="AR152" s="136">
        <f t="shared" si="96"/>
        <v>326.94224594599467</v>
      </c>
      <c r="AS152" s="136">
        <f t="shared" si="97"/>
        <v>46.266352114641826</v>
      </c>
      <c r="AT152" s="136">
        <f t="shared" si="98"/>
        <v>49.0860317481891</v>
      </c>
      <c r="AU152" s="136">
        <f t="shared" si="99"/>
        <v>164.28757160438889</v>
      </c>
      <c r="AV152" s="136">
        <f t="shared" si="100"/>
        <v>27.873800440154447</v>
      </c>
      <c r="AW152" s="136">
        <f t="shared" si="101"/>
        <v>47.385305588489743</v>
      </c>
      <c r="AX152" s="137">
        <f t="shared" si="102"/>
        <v>78.733168418406294</v>
      </c>
      <c r="AY152" s="137">
        <f t="shared" si="103"/>
        <v>0.6567321333416708</v>
      </c>
      <c r="AZ152" s="137">
        <f t="shared" si="104"/>
        <v>1.1159605392342629</v>
      </c>
      <c r="BA152" s="136">
        <f t="shared" si="105"/>
        <v>3.081985845158882</v>
      </c>
      <c r="BB152" s="137">
        <f t="shared" si="106"/>
        <v>1.4557690018927847</v>
      </c>
      <c r="BC152" s="137">
        <f t="shared" si="107"/>
        <v>1.0301422107614364E-34</v>
      </c>
      <c r="BD152" s="137">
        <f t="shared" si="108"/>
        <v>1.9866841445524028</v>
      </c>
      <c r="BE152" s="149">
        <f t="shared" si="109"/>
        <v>-7.1438671893332502E-36</v>
      </c>
      <c r="BF152" s="159">
        <f t="shared" si="110"/>
        <v>61.524714946050949</v>
      </c>
      <c r="BG152" s="160">
        <f t="shared" si="111"/>
        <v>91.694844793184288</v>
      </c>
    </row>
    <row r="153" spans="1:59" x14ac:dyDescent="0.25">
      <c r="A153" s="9">
        <v>152</v>
      </c>
      <c r="B153" s="5">
        <v>32</v>
      </c>
      <c r="C153" s="5" t="s">
        <v>6</v>
      </c>
      <c r="D153" s="5">
        <v>48</v>
      </c>
      <c r="E153" s="5" t="s">
        <v>10</v>
      </c>
      <c r="F153" s="5" t="s">
        <v>11</v>
      </c>
      <c r="G153" s="12" t="s">
        <v>63</v>
      </c>
      <c r="H153" s="5">
        <v>4</v>
      </c>
      <c r="I153" s="85">
        <v>1</v>
      </c>
      <c r="J153" s="61">
        <v>5</v>
      </c>
      <c r="K153" s="47">
        <v>255</v>
      </c>
      <c r="L153" s="44">
        <v>126</v>
      </c>
      <c r="M153" s="44">
        <v>255</v>
      </c>
      <c r="N153" s="44">
        <f>COLOR!R156</f>
        <v>71.837318367719917</v>
      </c>
      <c r="O153" s="44">
        <f>COLOR!S156</f>
        <v>65.839792604156571</v>
      </c>
      <c r="P153" s="51">
        <f>COLOR!T156</f>
        <v>-42.608038128653462</v>
      </c>
      <c r="Q153" s="47">
        <v>56</v>
      </c>
      <c r="R153" s="44">
        <v>81</v>
      </c>
      <c r="S153" s="44">
        <v>111</v>
      </c>
      <c r="T153" s="44">
        <f>COLOR!R382</f>
        <v>33.752297482427927</v>
      </c>
      <c r="U153" s="44">
        <f>COLOR!S382</f>
        <v>-0.39654346270731611</v>
      </c>
      <c r="V153" s="51">
        <f>COLOR!T382</f>
        <v>-20.167275565058041</v>
      </c>
      <c r="W153" s="63">
        <f>COLOR!BE382</f>
        <v>79.632335491503241</v>
      </c>
      <c r="X153" s="119">
        <v>3.8</v>
      </c>
      <c r="Y153" s="133">
        <v>1</v>
      </c>
      <c r="Z153" s="134">
        <v>1</v>
      </c>
      <c r="AA153" s="140">
        <v>1</v>
      </c>
      <c r="AB153" s="148">
        <f t="shared" si="80"/>
        <v>33.752297482427927</v>
      </c>
      <c r="AC153" s="135">
        <f t="shared" si="81"/>
        <v>-0.39654346270731611</v>
      </c>
      <c r="AD153" s="135">
        <f t="shared" si="82"/>
        <v>-20.167275565058041</v>
      </c>
      <c r="AE153" s="136">
        <f t="shared" si="83"/>
        <v>20.171173749556644</v>
      </c>
      <c r="AF153" s="136">
        <f t="shared" si="84"/>
        <v>-0.39739309847362453</v>
      </c>
      <c r="AG153" s="136">
        <f t="shared" si="85"/>
        <v>-20.167275565058041</v>
      </c>
      <c r="AH153" s="136">
        <f t="shared" si="86"/>
        <v>20.171190470363953</v>
      </c>
      <c r="AI153" s="136">
        <f t="shared" si="87"/>
        <v>268.87114146646741</v>
      </c>
      <c r="AJ153" s="136">
        <f t="shared" si="88"/>
        <v>71.837318367719917</v>
      </c>
      <c r="AK153" s="136">
        <f t="shared" si="89"/>
        <v>65.839792604156571</v>
      </c>
      <c r="AL153" s="136">
        <f t="shared" si="90"/>
        <v>-42.608038128653462</v>
      </c>
      <c r="AM153" s="136">
        <f t="shared" si="91"/>
        <v>78.423996348892715</v>
      </c>
      <c r="AN153" s="136">
        <f t="shared" si="92"/>
        <v>2.1426043957647467E-3</v>
      </c>
      <c r="AO153" s="136">
        <f t="shared" si="93"/>
        <v>65.980861233206468</v>
      </c>
      <c r="AP153" s="136">
        <f t="shared" si="94"/>
        <v>-42.608038128653462</v>
      </c>
      <c r="AQ153" s="136">
        <f t="shared" si="95"/>
        <v>78.542465980184474</v>
      </c>
      <c r="AR153" s="136">
        <f t="shared" si="96"/>
        <v>327.14709779181914</v>
      </c>
      <c r="AS153" s="136">
        <f t="shared" si="97"/>
        <v>49.356828225274214</v>
      </c>
      <c r="AT153" s="136">
        <f t="shared" si="98"/>
        <v>298.00911962914324</v>
      </c>
      <c r="AU153" s="136">
        <f t="shared" si="99"/>
        <v>58.275956325351729</v>
      </c>
      <c r="AV153" s="136">
        <f t="shared" si="100"/>
        <v>38.085020885291989</v>
      </c>
      <c r="AW153" s="136">
        <f t="shared" si="101"/>
        <v>58.371275509820521</v>
      </c>
      <c r="AX153" s="137">
        <f t="shared" si="102"/>
        <v>38.761510134584555</v>
      </c>
      <c r="AY153" s="137">
        <f t="shared" si="103"/>
        <v>0.42064727864646151</v>
      </c>
      <c r="AZ153" s="137">
        <f t="shared" si="104"/>
        <v>1.0222170948249472</v>
      </c>
      <c r="BA153" s="136">
        <f t="shared" si="105"/>
        <v>3.2210572701373397</v>
      </c>
      <c r="BB153" s="137">
        <f t="shared" si="106"/>
        <v>1.3114272321337368</v>
      </c>
      <c r="BC153" s="137">
        <f t="shared" si="107"/>
        <v>12.860055620642937</v>
      </c>
      <c r="BD153" s="137">
        <f t="shared" si="108"/>
        <v>1.9915008766384765</v>
      </c>
      <c r="BE153" s="149">
        <f t="shared" si="109"/>
        <v>-0.86426227512408649</v>
      </c>
      <c r="BF153" s="159">
        <f t="shared" si="110"/>
        <v>46.121439435668279</v>
      </c>
      <c r="BG153" s="160">
        <f t="shared" si="111"/>
        <v>69.934541108083351</v>
      </c>
    </row>
    <row r="154" spans="1:59" x14ac:dyDescent="0.25">
      <c r="A154" s="9">
        <v>153</v>
      </c>
      <c r="B154" s="5">
        <v>32</v>
      </c>
      <c r="C154" s="5" t="s">
        <v>6</v>
      </c>
      <c r="D154" s="5">
        <v>48</v>
      </c>
      <c r="E154" s="5" t="s">
        <v>10</v>
      </c>
      <c r="F154" s="5" t="s">
        <v>11</v>
      </c>
      <c r="G154" s="12" t="s">
        <v>63</v>
      </c>
      <c r="H154" s="5">
        <v>4</v>
      </c>
      <c r="I154" s="85">
        <v>1</v>
      </c>
      <c r="J154" s="61">
        <v>5</v>
      </c>
      <c r="K154" s="47">
        <v>184</v>
      </c>
      <c r="L154" s="44">
        <v>62</v>
      </c>
      <c r="M154" s="44">
        <v>106</v>
      </c>
      <c r="N154" s="44">
        <f>COLOR!R157</f>
        <v>45.209117705647145</v>
      </c>
      <c r="O154" s="44">
        <f>COLOR!S157</f>
        <v>52.667161133292453</v>
      </c>
      <c r="P154" s="51">
        <f>COLOR!T157</f>
        <v>1.7419520715721726</v>
      </c>
      <c r="Q154" s="47">
        <v>111</v>
      </c>
      <c r="R154" s="44">
        <v>36</v>
      </c>
      <c r="S154" s="44">
        <v>120</v>
      </c>
      <c r="T154" s="44">
        <f>COLOR!R383</f>
        <v>29.436660086089411</v>
      </c>
      <c r="U154" s="44">
        <f>COLOR!S383</f>
        <v>44.762901979024051</v>
      </c>
      <c r="V154" s="51">
        <f>COLOR!T383</f>
        <v>-32.21089010739253</v>
      </c>
      <c r="W154" s="63">
        <f>COLOR!BE383</f>
        <v>38.262817776116087</v>
      </c>
      <c r="X154" s="119">
        <v>1.8</v>
      </c>
      <c r="Y154" s="133">
        <v>1</v>
      </c>
      <c r="Z154" s="134">
        <v>1</v>
      </c>
      <c r="AA154" s="140">
        <v>1</v>
      </c>
      <c r="AB154" s="148">
        <f t="shared" si="80"/>
        <v>29.436660086089411</v>
      </c>
      <c r="AC154" s="135">
        <f t="shared" si="81"/>
        <v>44.762901979024051</v>
      </c>
      <c r="AD154" s="135">
        <f t="shared" si="82"/>
        <v>-32.21089010739253</v>
      </c>
      <c r="AE154" s="136">
        <f t="shared" si="83"/>
        <v>55.147609513869533</v>
      </c>
      <c r="AF154" s="136">
        <f t="shared" si="84"/>
        <v>44.814258037939226</v>
      </c>
      <c r="AG154" s="136">
        <f t="shared" si="85"/>
        <v>-32.21089010739253</v>
      </c>
      <c r="AH154" s="136">
        <f t="shared" si="86"/>
        <v>55.189302994344104</v>
      </c>
      <c r="AI154" s="136">
        <f t="shared" si="87"/>
        <v>324.29276726768217</v>
      </c>
      <c r="AJ154" s="136">
        <f t="shared" si="88"/>
        <v>45.209117705647145</v>
      </c>
      <c r="AK154" s="136">
        <f t="shared" si="89"/>
        <v>52.667161133292453</v>
      </c>
      <c r="AL154" s="136">
        <f t="shared" si="90"/>
        <v>1.7419520715721726</v>
      </c>
      <c r="AM154" s="136">
        <f t="shared" si="91"/>
        <v>52.695960555433906</v>
      </c>
      <c r="AN154" s="136">
        <f t="shared" si="92"/>
        <v>1.1472906501736047E-3</v>
      </c>
      <c r="AO154" s="136">
        <f t="shared" si="93"/>
        <v>52.727585674831872</v>
      </c>
      <c r="AP154" s="136">
        <f t="shared" si="94"/>
        <v>1.7419520715721726</v>
      </c>
      <c r="AQ154" s="136">
        <f t="shared" si="95"/>
        <v>52.756352111536195</v>
      </c>
      <c r="AR154" s="136">
        <f t="shared" si="96"/>
        <v>1.8921825005348514</v>
      </c>
      <c r="AS154" s="136">
        <f t="shared" si="97"/>
        <v>53.972827552940146</v>
      </c>
      <c r="AT154" s="136">
        <f t="shared" si="98"/>
        <v>-16.907525115891502</v>
      </c>
      <c r="AU154" s="136">
        <f t="shared" si="99"/>
        <v>37.599415232852664</v>
      </c>
      <c r="AV154" s="136">
        <f t="shared" si="100"/>
        <v>15.772457619557734</v>
      </c>
      <c r="AW154" s="136">
        <f t="shared" si="101"/>
        <v>2.4329508828079085</v>
      </c>
      <c r="AX154" s="137">
        <f t="shared" si="102"/>
        <v>34.777823340748853</v>
      </c>
      <c r="AY154" s="137">
        <f t="shared" si="103"/>
        <v>1.4408626870176944</v>
      </c>
      <c r="AZ154" s="137">
        <f t="shared" si="104"/>
        <v>1.1793253906123542</v>
      </c>
      <c r="BA154" s="136">
        <f t="shared" si="105"/>
        <v>3.4287772398823066</v>
      </c>
      <c r="BB154" s="137">
        <f t="shared" si="106"/>
        <v>2.1665115000080797</v>
      </c>
      <c r="BC154" s="137">
        <f t="shared" si="107"/>
        <v>1.8498926760492211E-58</v>
      </c>
      <c r="BD154" s="137">
        <f t="shared" si="108"/>
        <v>1.9954410278846502</v>
      </c>
      <c r="BE154" s="149">
        <f t="shared" si="109"/>
        <v>-1.2885248352818374E-59</v>
      </c>
      <c r="BF154" s="159">
        <f t="shared" si="110"/>
        <v>20.90579406365741</v>
      </c>
      <c r="BG154" s="160">
        <f t="shared" si="111"/>
        <v>34.860763112810943</v>
      </c>
    </row>
    <row r="155" spans="1:59" x14ac:dyDescent="0.25">
      <c r="A155" s="9">
        <v>154</v>
      </c>
      <c r="B155" s="5">
        <v>32</v>
      </c>
      <c r="C155" s="5" t="s">
        <v>6</v>
      </c>
      <c r="D155" s="5">
        <v>48</v>
      </c>
      <c r="E155" s="5" t="s">
        <v>10</v>
      </c>
      <c r="F155" s="5" t="s">
        <v>11</v>
      </c>
      <c r="G155" s="12" t="s">
        <v>63</v>
      </c>
      <c r="H155" s="5">
        <v>4</v>
      </c>
      <c r="I155" s="85">
        <v>1</v>
      </c>
      <c r="J155" s="61">
        <v>5</v>
      </c>
      <c r="K155" s="47">
        <v>253</v>
      </c>
      <c r="L155" s="44">
        <v>11</v>
      </c>
      <c r="M155" s="44">
        <v>255</v>
      </c>
      <c r="N155" s="44">
        <f>COLOR!R158</f>
        <v>60.199000945722489</v>
      </c>
      <c r="O155" s="44">
        <f>COLOR!S158</f>
        <v>97.299264566681032</v>
      </c>
      <c r="P155" s="51">
        <f>COLOR!T158</f>
        <v>-61.045505573194525</v>
      </c>
      <c r="Q155" s="47">
        <v>58</v>
      </c>
      <c r="R155" s="44">
        <v>74</v>
      </c>
      <c r="S155" s="44">
        <v>76</v>
      </c>
      <c r="T155" s="44">
        <f>COLOR!R384</f>
        <v>30.24077386636251</v>
      </c>
      <c r="U155" s="44">
        <f>COLOR!S384</f>
        <v>-5.7766463130339565</v>
      </c>
      <c r="V155" s="51">
        <f>COLOR!T384</f>
        <v>-3.2802582465212171</v>
      </c>
      <c r="W155" s="63">
        <f>COLOR!BE384</f>
        <v>121.89734440148062</v>
      </c>
      <c r="X155" s="119">
        <v>2.9</v>
      </c>
      <c r="Y155" s="133">
        <v>1</v>
      </c>
      <c r="Z155" s="134">
        <v>1</v>
      </c>
      <c r="AA155" s="140">
        <v>1</v>
      </c>
      <c r="AB155" s="148">
        <f t="shared" si="80"/>
        <v>30.24077386636251</v>
      </c>
      <c r="AC155" s="135">
        <f t="shared" si="81"/>
        <v>-5.7766463130339565</v>
      </c>
      <c r="AD155" s="135">
        <f t="shared" si="82"/>
        <v>-3.2802582465212171</v>
      </c>
      <c r="AE155" s="136">
        <f t="shared" si="83"/>
        <v>6.6430216610936359</v>
      </c>
      <c r="AF155" s="136">
        <f t="shared" si="84"/>
        <v>-5.7795273586292275</v>
      </c>
      <c r="AG155" s="136">
        <f t="shared" si="85"/>
        <v>-3.2802582465212171</v>
      </c>
      <c r="AH155" s="136">
        <f t="shared" si="86"/>
        <v>6.6455271162650584</v>
      </c>
      <c r="AI155" s="136">
        <f t="shared" si="87"/>
        <v>209.57773342106938</v>
      </c>
      <c r="AJ155" s="136">
        <f t="shared" si="88"/>
        <v>60.199000945722489</v>
      </c>
      <c r="AK155" s="136">
        <f t="shared" si="89"/>
        <v>97.299264566681032</v>
      </c>
      <c r="AL155" s="136">
        <f t="shared" si="90"/>
        <v>-61.045505573194525</v>
      </c>
      <c r="AM155" s="136">
        <f t="shared" si="91"/>
        <v>114.8638351958697</v>
      </c>
      <c r="AN155" s="136">
        <f t="shared" si="92"/>
        <v>4.9874017537993032E-4</v>
      </c>
      <c r="AO155" s="136">
        <f t="shared" si="93"/>
        <v>97.347791618955355</v>
      </c>
      <c r="AP155" s="136">
        <f t="shared" si="94"/>
        <v>-61.045505573194525</v>
      </c>
      <c r="AQ155" s="136">
        <f t="shared" si="95"/>
        <v>114.90494455755365</v>
      </c>
      <c r="AR155" s="136">
        <f t="shared" si="96"/>
        <v>327.9087222526897</v>
      </c>
      <c r="AS155" s="136">
        <f t="shared" si="97"/>
        <v>60.775235836909353</v>
      </c>
      <c r="AT155" s="136">
        <f t="shared" si="98"/>
        <v>268.74322783687956</v>
      </c>
      <c r="AU155" s="136">
        <f t="shared" si="99"/>
        <v>118.33098883162032</v>
      </c>
      <c r="AV155" s="136">
        <f t="shared" si="100"/>
        <v>29.958227079359979</v>
      </c>
      <c r="AW155" s="136">
        <f t="shared" si="101"/>
        <v>108.25941744128859</v>
      </c>
      <c r="AX155" s="137">
        <f t="shared" si="102"/>
        <v>47.454886508019747</v>
      </c>
      <c r="AY155" s="137">
        <f t="shared" si="103"/>
        <v>0.76115614218024186</v>
      </c>
      <c r="AZ155" s="137">
        <f t="shared" si="104"/>
        <v>1.0523594109547758</v>
      </c>
      <c r="BA155" s="136">
        <f t="shared" si="105"/>
        <v>3.7348856126609209</v>
      </c>
      <c r="BB155" s="137">
        <f t="shared" si="106"/>
        <v>1.6938916607457446</v>
      </c>
      <c r="BC155" s="137">
        <f t="shared" si="107"/>
        <v>28.178572960064621</v>
      </c>
      <c r="BD155" s="137">
        <f t="shared" si="108"/>
        <v>1.9980100372711302</v>
      </c>
      <c r="BE155" s="149">
        <f t="shared" si="109"/>
        <v>-1.6633575447860254</v>
      </c>
      <c r="BF155" s="159">
        <f t="shared" si="110"/>
        <v>32.935117208182788</v>
      </c>
      <c r="BG155" s="160">
        <f t="shared" si="111"/>
        <v>118.15865267679166</v>
      </c>
    </row>
    <row r="156" spans="1:59" ht="15" thickBot="1" x14ac:dyDescent="0.3">
      <c r="A156" s="16">
        <v>155</v>
      </c>
      <c r="B156" s="18">
        <v>32</v>
      </c>
      <c r="C156" s="18" t="s">
        <v>6</v>
      </c>
      <c r="D156" s="18">
        <v>48</v>
      </c>
      <c r="E156" s="18" t="s">
        <v>10</v>
      </c>
      <c r="F156" s="18" t="s">
        <v>11</v>
      </c>
      <c r="G156" s="90" t="s">
        <v>63</v>
      </c>
      <c r="H156" s="18">
        <v>4</v>
      </c>
      <c r="I156" s="86">
        <v>1</v>
      </c>
      <c r="J156" s="77">
        <v>5</v>
      </c>
      <c r="K156" s="48">
        <v>185</v>
      </c>
      <c r="L156" s="49">
        <v>58</v>
      </c>
      <c r="M156" s="49">
        <v>172</v>
      </c>
      <c r="N156" s="49">
        <f>COLOR!R159</f>
        <v>47.409687438244916</v>
      </c>
      <c r="O156" s="49">
        <f>COLOR!S159</f>
        <v>63.222118473326262</v>
      </c>
      <c r="P156" s="52">
        <f>COLOR!T159</f>
        <v>-34.706007558278998</v>
      </c>
      <c r="Q156" s="48">
        <v>66</v>
      </c>
      <c r="R156" s="49">
        <v>76</v>
      </c>
      <c r="S156" s="49">
        <v>66</v>
      </c>
      <c r="T156" s="49">
        <f>COLOR!R385</f>
        <v>31.198990824499006</v>
      </c>
      <c r="U156" s="49">
        <f>COLOR!S385</f>
        <v>-6.2683088346245919</v>
      </c>
      <c r="V156" s="52">
        <f>COLOR!T385</f>
        <v>4.5988819185810881</v>
      </c>
      <c r="W156" s="64">
        <f>COLOR!BE385</f>
        <v>81.46521042096866</v>
      </c>
      <c r="X156" s="120">
        <v>1.8</v>
      </c>
      <c r="Y156" s="133">
        <v>1</v>
      </c>
      <c r="Z156" s="134">
        <v>1</v>
      </c>
      <c r="AA156" s="140">
        <v>1</v>
      </c>
      <c r="AB156" s="148">
        <f t="shared" si="80"/>
        <v>31.198990824499006</v>
      </c>
      <c r="AC156" s="135">
        <f t="shared" si="81"/>
        <v>-6.2683088346245919</v>
      </c>
      <c r="AD156" s="135">
        <f t="shared" si="82"/>
        <v>4.5988819185810881</v>
      </c>
      <c r="AE156" s="136">
        <f t="shared" si="83"/>
        <v>7.7744074081105872</v>
      </c>
      <c r="AF156" s="136">
        <f t="shared" si="84"/>
        <v>-6.3256097149130239</v>
      </c>
      <c r="AG156" s="136">
        <f t="shared" si="85"/>
        <v>4.5988819185810881</v>
      </c>
      <c r="AH156" s="136">
        <f t="shared" si="86"/>
        <v>7.8206811190876522</v>
      </c>
      <c r="AI156" s="136">
        <f t="shared" si="87"/>
        <v>143.98187849020513</v>
      </c>
      <c r="AJ156" s="136">
        <f t="shared" si="88"/>
        <v>47.409687438244916</v>
      </c>
      <c r="AK156" s="136">
        <f t="shared" si="89"/>
        <v>63.222118473326262</v>
      </c>
      <c r="AL156" s="136">
        <f t="shared" si="90"/>
        <v>-34.706007558278998</v>
      </c>
      <c r="AM156" s="136">
        <f t="shared" si="91"/>
        <v>72.121725054872485</v>
      </c>
      <c r="AN156" s="136">
        <f t="shared" si="92"/>
        <v>9.1413620164846887E-3</v>
      </c>
      <c r="AO156" s="136">
        <f t="shared" si="93"/>
        <v>63.80005474574002</v>
      </c>
      <c r="AP156" s="136">
        <f t="shared" si="94"/>
        <v>-34.706007558278998</v>
      </c>
      <c r="AQ156" s="136">
        <f t="shared" si="95"/>
        <v>72.628878183507297</v>
      </c>
      <c r="AR156" s="136">
        <f t="shared" si="96"/>
        <v>331.4546562469269</v>
      </c>
      <c r="AS156" s="136">
        <f t="shared" si="97"/>
        <v>40.224779651297474</v>
      </c>
      <c r="AT156" s="136">
        <f t="shared" si="98"/>
        <v>57.718267368566018</v>
      </c>
      <c r="AU156" s="136">
        <f t="shared" si="99"/>
        <v>172.52722224327823</v>
      </c>
      <c r="AV156" s="136">
        <f t="shared" si="100"/>
        <v>16.21069661374591</v>
      </c>
      <c r="AW156" s="136">
        <f t="shared" si="101"/>
        <v>64.808197064419645</v>
      </c>
      <c r="AX156" s="137">
        <f t="shared" si="102"/>
        <v>47.564490390370345</v>
      </c>
      <c r="AY156" s="137">
        <f t="shared" si="103"/>
        <v>0.62199736855468246</v>
      </c>
      <c r="AZ156" s="137">
        <f t="shared" si="104"/>
        <v>1.1480169528105886</v>
      </c>
      <c r="BA156" s="136">
        <f t="shared" si="105"/>
        <v>2.8101150843083862</v>
      </c>
      <c r="BB156" s="137">
        <f t="shared" si="106"/>
        <v>1.3752956064069846</v>
      </c>
      <c r="BC156" s="137">
        <f t="shared" si="107"/>
        <v>4.6915274932788498E-32</v>
      </c>
      <c r="BD156" s="137">
        <f t="shared" si="108"/>
        <v>1.9651145485006729</v>
      </c>
      <c r="BE156" s="149">
        <f t="shared" si="109"/>
        <v>-3.2181738376133272E-33</v>
      </c>
      <c r="BF156" s="159">
        <f t="shared" si="110"/>
        <v>43.902003328043122</v>
      </c>
      <c r="BG156" s="160">
        <f t="shared" si="111"/>
        <v>79.83604339037467</v>
      </c>
    </row>
    <row r="157" spans="1:59" x14ac:dyDescent="0.25">
      <c r="A157" s="7">
        <v>156</v>
      </c>
      <c r="B157" s="8">
        <v>33</v>
      </c>
      <c r="C157" s="8" t="s">
        <v>3</v>
      </c>
      <c r="D157" s="8">
        <v>23</v>
      </c>
      <c r="E157" s="8" t="s">
        <v>6</v>
      </c>
      <c r="F157" s="8" t="s">
        <v>11</v>
      </c>
      <c r="G157" s="14" t="s">
        <v>63</v>
      </c>
      <c r="H157" s="8">
        <v>4</v>
      </c>
      <c r="I157" s="91">
        <v>1</v>
      </c>
      <c r="J157" s="92">
        <v>4</v>
      </c>
      <c r="K157" s="53">
        <v>255</v>
      </c>
      <c r="L157" s="54">
        <v>163</v>
      </c>
      <c r="M157" s="54">
        <v>255</v>
      </c>
      <c r="N157" s="54">
        <f>COLOR!R160</f>
        <v>78.862290546516562</v>
      </c>
      <c r="O157" s="54">
        <f>COLOR!S160</f>
        <v>47.731262005570819</v>
      </c>
      <c r="P157" s="55">
        <f>COLOR!T160</f>
        <v>-31.710136676642886</v>
      </c>
      <c r="Q157" s="53">
        <v>175</v>
      </c>
      <c r="R157" s="54">
        <v>168</v>
      </c>
      <c r="S157" s="54">
        <v>255</v>
      </c>
      <c r="T157" s="54">
        <f>COLOR!R386</f>
        <v>72.467688973929256</v>
      </c>
      <c r="U157" s="54">
        <f>COLOR!S386</f>
        <v>21.617434034952478</v>
      </c>
      <c r="V157" s="55">
        <f>COLOR!T386</f>
        <v>-42.21987591311489</v>
      </c>
      <c r="W157" s="65">
        <f>COLOR!BE386</f>
        <v>28.86654740993152</v>
      </c>
      <c r="X157" s="118">
        <v>1.2</v>
      </c>
      <c r="Y157" s="133">
        <v>1</v>
      </c>
      <c r="Z157" s="134">
        <v>1</v>
      </c>
      <c r="AA157" s="140">
        <v>1</v>
      </c>
      <c r="AB157" s="148">
        <f t="shared" si="80"/>
        <v>72.467688973929256</v>
      </c>
      <c r="AC157" s="135">
        <f t="shared" si="81"/>
        <v>21.617434034952478</v>
      </c>
      <c r="AD157" s="135">
        <f t="shared" si="82"/>
        <v>-42.21987591311489</v>
      </c>
      <c r="AE157" s="136">
        <f t="shared" si="83"/>
        <v>47.432387420140898</v>
      </c>
      <c r="AF157" s="136">
        <f t="shared" si="84"/>
        <v>21.647842932290331</v>
      </c>
      <c r="AG157" s="136">
        <f t="shared" si="85"/>
        <v>-42.21987591311489</v>
      </c>
      <c r="AH157" s="136">
        <f t="shared" si="86"/>
        <v>47.446254074899649</v>
      </c>
      <c r="AI157" s="136">
        <f t="shared" si="87"/>
        <v>297.14605461247783</v>
      </c>
      <c r="AJ157" s="136">
        <f t="shared" si="88"/>
        <v>78.862290546516562</v>
      </c>
      <c r="AK157" s="136">
        <f t="shared" si="89"/>
        <v>47.731262005570819</v>
      </c>
      <c r="AL157" s="136">
        <f t="shared" si="90"/>
        <v>-31.710136676642886</v>
      </c>
      <c r="AM157" s="136">
        <f t="shared" si="91"/>
        <v>57.304503668523481</v>
      </c>
      <c r="AN157" s="136">
        <f t="shared" si="92"/>
        <v>1.4066839426309374E-3</v>
      </c>
      <c r="AO157" s="136">
        <f t="shared" si="93"/>
        <v>47.79840480539557</v>
      </c>
      <c r="AP157" s="136">
        <f t="shared" si="94"/>
        <v>-31.710136676642886</v>
      </c>
      <c r="AQ157" s="136">
        <f t="shared" si="95"/>
        <v>57.360441682328727</v>
      </c>
      <c r="AR157" s="136">
        <f t="shared" si="96"/>
        <v>326.43914273064672</v>
      </c>
      <c r="AS157" s="136">
        <f t="shared" si="97"/>
        <v>52.403347878614184</v>
      </c>
      <c r="AT157" s="136">
        <f t="shared" si="98"/>
        <v>311.79259867156225</v>
      </c>
      <c r="AU157" s="136">
        <f t="shared" si="99"/>
        <v>29.293088118168896</v>
      </c>
      <c r="AV157" s="136">
        <f t="shared" si="100"/>
        <v>6.3946015725873053</v>
      </c>
      <c r="AW157" s="136">
        <f t="shared" si="101"/>
        <v>9.9141876074290778</v>
      </c>
      <c r="AX157" s="137">
        <f t="shared" si="102"/>
        <v>26.382103577661223</v>
      </c>
      <c r="AY157" s="137">
        <f t="shared" si="103"/>
        <v>0.74728675828020608</v>
      </c>
      <c r="AZ157" s="137">
        <f t="shared" si="104"/>
        <v>1.3792601223943926</v>
      </c>
      <c r="BA157" s="136">
        <f t="shared" si="105"/>
        <v>3.3581506545376381</v>
      </c>
      <c r="BB157" s="137">
        <f t="shared" si="106"/>
        <v>1.5874049193885926</v>
      </c>
      <c r="BC157" s="137">
        <f t="shared" si="107"/>
        <v>3.4393581664317416</v>
      </c>
      <c r="BD157" s="137">
        <f t="shared" si="108"/>
        <v>1.9943993351252665</v>
      </c>
      <c r="BE157" s="149">
        <f t="shared" si="109"/>
        <v>-0.23886532111720635</v>
      </c>
      <c r="BF157" s="159">
        <f t="shared" si="110"/>
        <v>17.166922439360992</v>
      </c>
      <c r="BG157" s="160">
        <f t="shared" si="111"/>
        <v>28.149362871967245</v>
      </c>
    </row>
    <row r="158" spans="1:59" x14ac:dyDescent="0.25">
      <c r="A158" s="9">
        <v>157</v>
      </c>
      <c r="B158" s="5">
        <v>33</v>
      </c>
      <c r="C158" s="5" t="s">
        <v>3</v>
      </c>
      <c r="D158" s="5">
        <v>23</v>
      </c>
      <c r="E158" s="5" t="s">
        <v>6</v>
      </c>
      <c r="F158" s="5" t="s">
        <v>11</v>
      </c>
      <c r="G158" s="12" t="s">
        <v>63</v>
      </c>
      <c r="H158" s="5">
        <v>4</v>
      </c>
      <c r="I158" s="85">
        <v>1</v>
      </c>
      <c r="J158" s="93">
        <v>4</v>
      </c>
      <c r="K158" s="47">
        <v>238</v>
      </c>
      <c r="L158" s="44">
        <v>52</v>
      </c>
      <c r="M158" s="44">
        <v>255</v>
      </c>
      <c r="N158" s="44">
        <f>COLOR!R161</f>
        <v>59.764867941823624</v>
      </c>
      <c r="O158" s="44">
        <f>COLOR!S161</f>
        <v>88.926929253303314</v>
      </c>
      <c r="P158" s="51">
        <f>COLOR!T161</f>
        <v>-61.876597504196937</v>
      </c>
      <c r="Q158" s="47">
        <v>156</v>
      </c>
      <c r="R158" s="44">
        <v>75</v>
      </c>
      <c r="S158" s="44">
        <v>124</v>
      </c>
      <c r="T158" s="44">
        <f>COLOR!R387</f>
        <v>43.614428451300917</v>
      </c>
      <c r="U158" s="44">
        <f>COLOR!S387</f>
        <v>39.853515916822289</v>
      </c>
      <c r="V158" s="51">
        <f>COLOR!T387</f>
        <v>-12.139364455311586</v>
      </c>
      <c r="W158" s="63">
        <f>COLOR!BE387</f>
        <v>71.71351994979247</v>
      </c>
      <c r="X158" s="119">
        <v>1.8</v>
      </c>
      <c r="Y158" s="133">
        <v>1</v>
      </c>
      <c r="Z158" s="134">
        <v>1</v>
      </c>
      <c r="AA158" s="140">
        <v>1</v>
      </c>
      <c r="AB158" s="148">
        <f t="shared" si="80"/>
        <v>43.614428451300917</v>
      </c>
      <c r="AC158" s="135">
        <f t="shared" si="81"/>
        <v>39.853515916822289</v>
      </c>
      <c r="AD158" s="135">
        <f t="shared" si="82"/>
        <v>-12.139364455311586</v>
      </c>
      <c r="AE158" s="136">
        <f t="shared" si="83"/>
        <v>41.661335796050629</v>
      </c>
      <c r="AF158" s="136">
        <f t="shared" si="84"/>
        <v>39.858070627281052</v>
      </c>
      <c r="AG158" s="136">
        <f t="shared" si="85"/>
        <v>-12.139364455311586</v>
      </c>
      <c r="AH158" s="136">
        <f t="shared" si="86"/>
        <v>41.665692884052788</v>
      </c>
      <c r="AI158" s="136">
        <f t="shared" si="87"/>
        <v>343.06111095465616</v>
      </c>
      <c r="AJ158" s="136">
        <f t="shared" si="88"/>
        <v>59.764867941823624</v>
      </c>
      <c r="AK158" s="136">
        <f t="shared" si="89"/>
        <v>88.926929253303314</v>
      </c>
      <c r="AL158" s="136">
        <f t="shared" si="90"/>
        <v>-61.876597504196937</v>
      </c>
      <c r="AM158" s="136">
        <f t="shared" si="91"/>
        <v>108.33610693170769</v>
      </c>
      <c r="AN158" s="136">
        <f t="shared" si="92"/>
        <v>1.1428628952747655E-4</v>
      </c>
      <c r="AO158" s="136">
        <f t="shared" si="93"/>
        <v>88.93709238208676</v>
      </c>
      <c r="AP158" s="136">
        <f t="shared" si="94"/>
        <v>-61.876597504196937</v>
      </c>
      <c r="AQ158" s="136">
        <f t="shared" si="95"/>
        <v>108.34444941978443</v>
      </c>
      <c r="AR158" s="136">
        <f t="shared" si="96"/>
        <v>325.17233489350707</v>
      </c>
      <c r="AS158" s="136">
        <f t="shared" si="97"/>
        <v>75.0050711519186</v>
      </c>
      <c r="AT158" s="136">
        <f t="shared" si="98"/>
        <v>334.11672292408161</v>
      </c>
      <c r="AU158" s="136">
        <f t="shared" si="99"/>
        <v>17.888776061149088</v>
      </c>
      <c r="AV158" s="136">
        <f t="shared" si="100"/>
        <v>16.150439490522707</v>
      </c>
      <c r="AW158" s="136">
        <f t="shared" si="101"/>
        <v>66.678756535731637</v>
      </c>
      <c r="AX158" s="137">
        <f t="shared" si="102"/>
        <v>20.89225106627935</v>
      </c>
      <c r="AY158" s="137">
        <f t="shared" si="103"/>
        <v>1.3484228773842095</v>
      </c>
      <c r="AZ158" s="137">
        <f t="shared" si="104"/>
        <v>1.008957649596514</v>
      </c>
      <c r="BA158" s="136">
        <f t="shared" si="105"/>
        <v>4.3752282018363369</v>
      </c>
      <c r="BB158" s="137">
        <f t="shared" si="106"/>
        <v>2.5170783079161616</v>
      </c>
      <c r="BC158" s="137">
        <f t="shared" si="107"/>
        <v>0.1118650880005425</v>
      </c>
      <c r="BD158" s="137">
        <f t="shared" si="108"/>
        <v>1.9995431255876348</v>
      </c>
      <c r="BE158" s="149">
        <f t="shared" si="109"/>
        <v>-7.8078525564989039E-3</v>
      </c>
      <c r="BF158" s="159">
        <f t="shared" si="110"/>
        <v>23.587941047727519</v>
      </c>
      <c r="BG158" s="160">
        <f t="shared" si="111"/>
        <v>69.871254803762085</v>
      </c>
    </row>
    <row r="159" spans="1:59" x14ac:dyDescent="0.25">
      <c r="A159" s="9">
        <v>158</v>
      </c>
      <c r="B159" s="5">
        <v>33</v>
      </c>
      <c r="C159" s="5" t="s">
        <v>3</v>
      </c>
      <c r="D159" s="5">
        <v>23</v>
      </c>
      <c r="E159" s="5" t="s">
        <v>6</v>
      </c>
      <c r="F159" s="5" t="s">
        <v>11</v>
      </c>
      <c r="G159" s="12" t="s">
        <v>63</v>
      </c>
      <c r="H159" s="5">
        <v>4</v>
      </c>
      <c r="I159" s="85">
        <v>1</v>
      </c>
      <c r="J159" s="93">
        <v>4</v>
      </c>
      <c r="K159" s="47">
        <v>255</v>
      </c>
      <c r="L159" s="44">
        <v>72</v>
      </c>
      <c r="M159" s="44">
        <v>255</v>
      </c>
      <c r="N159" s="44">
        <f>COLOR!R162</f>
        <v>64.262759840515386</v>
      </c>
      <c r="O159" s="44">
        <f>COLOR!S162</f>
        <v>86.762868648908864</v>
      </c>
      <c r="P159" s="51">
        <f>COLOR!T162</f>
        <v>-54.545752597294594</v>
      </c>
      <c r="Q159" s="47">
        <v>133</v>
      </c>
      <c r="R159" s="44">
        <v>112</v>
      </c>
      <c r="S159" s="44">
        <v>87</v>
      </c>
      <c r="T159" s="44">
        <f>COLOR!R388</f>
        <v>48.615862329558539</v>
      </c>
      <c r="U159" s="44">
        <f>COLOR!S388</f>
        <v>4.3332310715400997</v>
      </c>
      <c r="V159" s="51">
        <f>COLOR!T388</f>
        <v>16.974168991615358</v>
      </c>
      <c r="W159" s="63">
        <f>COLOR!BE388</f>
        <v>110.24776522423744</v>
      </c>
      <c r="X159" s="119">
        <v>1.7</v>
      </c>
      <c r="Y159" s="133">
        <v>1</v>
      </c>
      <c r="Z159" s="134">
        <v>1</v>
      </c>
      <c r="AA159" s="140">
        <v>1</v>
      </c>
      <c r="AB159" s="148">
        <f t="shared" si="80"/>
        <v>48.615862329558539</v>
      </c>
      <c r="AC159" s="135">
        <f t="shared" si="81"/>
        <v>4.3332310715400997</v>
      </c>
      <c r="AD159" s="135">
        <f t="shared" si="82"/>
        <v>16.974168991615358</v>
      </c>
      <c r="AE159" s="136">
        <f t="shared" si="83"/>
        <v>17.518541733696811</v>
      </c>
      <c r="AF159" s="136">
        <f t="shared" si="84"/>
        <v>4.3355887874968095</v>
      </c>
      <c r="AG159" s="136">
        <f t="shared" si="85"/>
        <v>16.974168991615358</v>
      </c>
      <c r="AH159" s="136">
        <f t="shared" si="86"/>
        <v>17.519125066343477</v>
      </c>
      <c r="AI159" s="136">
        <f t="shared" si="87"/>
        <v>75.671707953458466</v>
      </c>
      <c r="AJ159" s="136">
        <f t="shared" si="88"/>
        <v>64.262759840515386</v>
      </c>
      <c r="AK159" s="136">
        <f t="shared" si="89"/>
        <v>86.762868648908864</v>
      </c>
      <c r="AL159" s="136">
        <f t="shared" si="90"/>
        <v>-54.545752597294594</v>
      </c>
      <c r="AM159" s="136">
        <f t="shared" si="91"/>
        <v>102.484313446464</v>
      </c>
      <c r="AN159" s="136">
        <f t="shared" si="92"/>
        <v>5.4410113787733971E-4</v>
      </c>
      <c r="AO159" s="136">
        <f t="shared" si="93"/>
        <v>86.810076424466232</v>
      </c>
      <c r="AP159" s="136">
        <f t="shared" si="94"/>
        <v>-54.545752597294594</v>
      </c>
      <c r="AQ159" s="136">
        <f t="shared" si="95"/>
        <v>102.52428246628668</v>
      </c>
      <c r="AR159" s="136">
        <f t="shared" si="96"/>
        <v>327.85744269922714</v>
      </c>
      <c r="AS159" s="136">
        <f t="shared" si="97"/>
        <v>60.021703766315078</v>
      </c>
      <c r="AT159" s="136">
        <f t="shared" si="98"/>
        <v>21.764575326342793</v>
      </c>
      <c r="AU159" s="136">
        <f t="shared" si="99"/>
        <v>107.81426525423132</v>
      </c>
      <c r="AV159" s="136">
        <f t="shared" si="100"/>
        <v>15.646897510956848</v>
      </c>
      <c r="AW159" s="136">
        <f t="shared" si="101"/>
        <v>85.005157399943201</v>
      </c>
      <c r="AX159" s="137">
        <f t="shared" si="102"/>
        <v>68.492798968032616</v>
      </c>
      <c r="AY159" s="137">
        <f t="shared" si="103"/>
        <v>0.92576196385854193</v>
      </c>
      <c r="AZ159" s="137">
        <f t="shared" si="104"/>
        <v>1.07933358730587</v>
      </c>
      <c r="BA159" s="136">
        <f t="shared" si="105"/>
        <v>3.7009766694841786</v>
      </c>
      <c r="BB159" s="137">
        <f t="shared" si="106"/>
        <v>1.8334871552925924</v>
      </c>
      <c r="BC159" s="137">
        <f t="shared" si="107"/>
        <v>8.2470287005411216E-44</v>
      </c>
      <c r="BD159" s="137">
        <f t="shared" si="108"/>
        <v>1.9978287284069305</v>
      </c>
      <c r="BE159" s="149">
        <f t="shared" si="109"/>
        <v>-5.7512616119222311E-45</v>
      </c>
      <c r="BF159" s="159">
        <f t="shared" si="110"/>
        <v>46.186732108727682</v>
      </c>
      <c r="BG159" s="160">
        <f t="shared" si="111"/>
        <v>109.13177509424187</v>
      </c>
    </row>
    <row r="160" spans="1:59" ht="15" thickBot="1" x14ac:dyDescent="0.3">
      <c r="A160" s="10">
        <v>159</v>
      </c>
      <c r="B160" s="11">
        <v>33</v>
      </c>
      <c r="C160" s="11" t="s">
        <v>3</v>
      </c>
      <c r="D160" s="11">
        <v>23</v>
      </c>
      <c r="E160" s="11" t="s">
        <v>6</v>
      </c>
      <c r="F160" s="11" t="s">
        <v>11</v>
      </c>
      <c r="G160" s="95" t="s">
        <v>63</v>
      </c>
      <c r="H160" s="11">
        <v>4</v>
      </c>
      <c r="I160" s="96">
        <v>1</v>
      </c>
      <c r="J160" s="97">
        <v>4</v>
      </c>
      <c r="K160" s="56">
        <v>255</v>
      </c>
      <c r="L160" s="57">
        <v>88</v>
      </c>
      <c r="M160" s="57">
        <v>255</v>
      </c>
      <c r="N160" s="57">
        <f>COLOR!R163</f>
        <v>66.11484678480123</v>
      </c>
      <c r="O160" s="57">
        <f>COLOR!S163</f>
        <v>81.509152462862502</v>
      </c>
      <c r="P160" s="58">
        <f>COLOR!T163</f>
        <v>-51.609439642724219</v>
      </c>
      <c r="Q160" s="56">
        <v>84</v>
      </c>
      <c r="R160" s="57">
        <v>113</v>
      </c>
      <c r="S160" s="57">
        <v>70</v>
      </c>
      <c r="T160" s="57">
        <f>COLOR!R389</f>
        <v>44.457439999879121</v>
      </c>
      <c r="U160" s="57">
        <f>COLOR!S389</f>
        <v>-19.286432209870114</v>
      </c>
      <c r="V160" s="58">
        <f>COLOR!T389</f>
        <v>20.549912726513465</v>
      </c>
      <c r="W160" s="78">
        <f>COLOR!BE389</f>
        <v>125.84023717600587</v>
      </c>
      <c r="X160" s="122">
        <v>2.1</v>
      </c>
      <c r="Y160" s="133">
        <v>1</v>
      </c>
      <c r="Z160" s="134">
        <v>1</v>
      </c>
      <c r="AA160" s="140">
        <v>1</v>
      </c>
      <c r="AB160" s="148">
        <f t="shared" si="80"/>
        <v>44.457439999879121</v>
      </c>
      <c r="AC160" s="135">
        <f t="shared" si="81"/>
        <v>-19.286432209870114</v>
      </c>
      <c r="AD160" s="135">
        <f t="shared" si="82"/>
        <v>20.549912726513465</v>
      </c>
      <c r="AE160" s="136">
        <f t="shared" si="83"/>
        <v>28.182714213738098</v>
      </c>
      <c r="AF160" s="136">
        <f t="shared" si="84"/>
        <v>-19.294475302969161</v>
      </c>
      <c r="AG160" s="136">
        <f t="shared" si="85"/>
        <v>20.549912726513465</v>
      </c>
      <c r="AH160" s="136">
        <f t="shared" si="86"/>
        <v>28.188218998088669</v>
      </c>
      <c r="AI160" s="136">
        <f t="shared" si="87"/>
        <v>133.19529225042723</v>
      </c>
      <c r="AJ160" s="136">
        <f t="shared" si="88"/>
        <v>66.11484678480123</v>
      </c>
      <c r="AK160" s="136">
        <f t="shared" si="89"/>
        <v>81.509152462862502</v>
      </c>
      <c r="AL160" s="136">
        <f t="shared" si="90"/>
        <v>-51.609439642724219</v>
      </c>
      <c r="AM160" s="136">
        <f t="shared" si="91"/>
        <v>96.474225549885389</v>
      </c>
      <c r="AN160" s="136">
        <f t="shared" si="92"/>
        <v>4.1703374743051747E-4</v>
      </c>
      <c r="AO160" s="136">
        <f t="shared" si="93"/>
        <v>81.543144530163971</v>
      </c>
      <c r="AP160" s="136">
        <f t="shared" si="94"/>
        <v>-51.609439642724219</v>
      </c>
      <c r="AQ160" s="136">
        <f t="shared" si="95"/>
        <v>96.502946484048891</v>
      </c>
      <c r="AR160" s="136">
        <f t="shared" si="96"/>
        <v>327.66988726117211</v>
      </c>
      <c r="AS160" s="136">
        <f t="shared" si="97"/>
        <v>62.345582741068782</v>
      </c>
      <c r="AT160" s="136">
        <f t="shared" si="98"/>
        <v>50.432589755799654</v>
      </c>
      <c r="AU160" s="136">
        <f t="shared" si="99"/>
        <v>165.52540498925512</v>
      </c>
      <c r="AV160" s="136">
        <f t="shared" si="100"/>
        <v>21.657406784922109</v>
      </c>
      <c r="AW160" s="136">
        <f t="shared" si="101"/>
        <v>68.314727485960219</v>
      </c>
      <c r="AX160" s="137">
        <f t="shared" si="102"/>
        <v>103.48089541784167</v>
      </c>
      <c r="AY160" s="137">
        <f t="shared" si="103"/>
        <v>0.65057148680579524</v>
      </c>
      <c r="AZ160" s="137">
        <f t="shared" si="104"/>
        <v>1.0605348014504845</v>
      </c>
      <c r="BA160" s="136">
        <f t="shared" si="105"/>
        <v>3.805551223348095</v>
      </c>
      <c r="BB160" s="137">
        <f t="shared" si="106"/>
        <v>1.6084038768944626</v>
      </c>
      <c r="BC160" s="137">
        <f t="shared" si="107"/>
        <v>2.7189771271890376E-34</v>
      </c>
      <c r="BD160" s="137">
        <f t="shared" si="108"/>
        <v>1.9983350635078478</v>
      </c>
      <c r="BE160" s="149">
        <f t="shared" si="109"/>
        <v>-1.8966239315749526E-35</v>
      </c>
      <c r="BF160" s="159">
        <f t="shared" si="110"/>
        <v>69.847026907947452</v>
      </c>
      <c r="BG160" s="160">
        <f t="shared" si="111"/>
        <v>123.96258316066917</v>
      </c>
    </row>
    <row r="161" spans="1:59" x14ac:dyDescent="0.25">
      <c r="A161" s="60">
        <v>160</v>
      </c>
      <c r="B161" s="6">
        <v>34</v>
      </c>
      <c r="C161" s="6" t="s">
        <v>6</v>
      </c>
      <c r="D161" s="6">
        <v>81</v>
      </c>
      <c r="E161" s="6" t="s">
        <v>10</v>
      </c>
      <c r="F161" s="6" t="s">
        <v>64</v>
      </c>
      <c r="G161" s="12" t="s">
        <v>63</v>
      </c>
      <c r="H161" s="6">
        <v>4</v>
      </c>
      <c r="I161" s="84">
        <v>0</v>
      </c>
      <c r="J161" s="73">
        <v>6</v>
      </c>
      <c r="K161" s="45">
        <v>234</v>
      </c>
      <c r="L161" s="46">
        <v>107</v>
      </c>
      <c r="M161" s="46">
        <v>230</v>
      </c>
      <c r="N161" s="46">
        <f>COLOR!R164</f>
        <v>64.754041634188326</v>
      </c>
      <c r="O161" s="46">
        <f>COLOR!S164</f>
        <v>64.711833800335569</v>
      </c>
      <c r="P161" s="50">
        <f>COLOR!T164</f>
        <v>-40.144466919942666</v>
      </c>
      <c r="Q161" s="45">
        <v>94</v>
      </c>
      <c r="R161" s="46">
        <v>112</v>
      </c>
      <c r="S161" s="46">
        <v>87</v>
      </c>
      <c r="T161" s="46">
        <f>COLOR!R390</f>
        <v>45.187801563964683</v>
      </c>
      <c r="U161" s="46">
        <f>COLOR!S390</f>
        <v>-11.875662940892983</v>
      </c>
      <c r="V161" s="50">
        <f>COLOR!T390</f>
        <v>11.718258473786902</v>
      </c>
      <c r="W161" s="75">
        <f>COLOR!BE390</f>
        <v>94.542184726389323</v>
      </c>
      <c r="X161" s="121">
        <v>2</v>
      </c>
      <c r="Y161" s="133">
        <v>1</v>
      </c>
      <c r="Z161" s="134">
        <v>1</v>
      </c>
      <c r="AA161" s="140">
        <v>1</v>
      </c>
      <c r="AB161" s="148">
        <f t="shared" si="80"/>
        <v>45.187801563964683</v>
      </c>
      <c r="AC161" s="135">
        <f t="shared" si="81"/>
        <v>-11.875662940892983</v>
      </c>
      <c r="AD161" s="135">
        <f t="shared" si="82"/>
        <v>11.718258473786902</v>
      </c>
      <c r="AE161" s="136">
        <f t="shared" si="83"/>
        <v>16.683793092225088</v>
      </c>
      <c r="AF161" s="136">
        <f t="shared" si="84"/>
        <v>-11.914309253693153</v>
      </c>
      <c r="AG161" s="136">
        <f t="shared" si="85"/>
        <v>11.718258473786902</v>
      </c>
      <c r="AH161" s="136">
        <f t="shared" si="86"/>
        <v>16.711323904799308</v>
      </c>
      <c r="AI161" s="136">
        <f t="shared" si="87"/>
        <v>135.47530275661688</v>
      </c>
      <c r="AJ161" s="136">
        <f t="shared" si="88"/>
        <v>64.754041634188326</v>
      </c>
      <c r="AK161" s="136">
        <f t="shared" si="89"/>
        <v>64.711833800335569</v>
      </c>
      <c r="AL161" s="136">
        <f t="shared" si="90"/>
        <v>-40.144466919942666</v>
      </c>
      <c r="AM161" s="136">
        <f t="shared" si="91"/>
        <v>76.152476375286867</v>
      </c>
      <c r="AN161" s="136">
        <f t="shared" si="92"/>
        <v>3.2542446676466774E-3</v>
      </c>
      <c r="AO161" s="136">
        <f t="shared" si="93"/>
        <v>64.922421940413955</v>
      </c>
      <c r="AP161" s="136">
        <f t="shared" si="94"/>
        <v>-40.144466919942666</v>
      </c>
      <c r="AQ161" s="136">
        <f t="shared" si="95"/>
        <v>76.331507877779501</v>
      </c>
      <c r="AR161" s="136">
        <f t="shared" si="96"/>
        <v>328.26962536177211</v>
      </c>
      <c r="AS161" s="136">
        <f t="shared" si="97"/>
        <v>46.521415891289408</v>
      </c>
      <c r="AT161" s="136">
        <f t="shared" si="98"/>
        <v>51.872464059194499</v>
      </c>
      <c r="AU161" s="136">
        <f t="shared" si="99"/>
        <v>167.20567739484477</v>
      </c>
      <c r="AV161" s="136">
        <f t="shared" si="100"/>
        <v>19.566240070223643</v>
      </c>
      <c r="AW161" s="136">
        <f t="shared" si="101"/>
        <v>59.620183972980193</v>
      </c>
      <c r="AX161" s="137">
        <f t="shared" si="102"/>
        <v>70.986331141205426</v>
      </c>
      <c r="AY161" s="137">
        <f t="shared" si="103"/>
        <v>0.6443449725857745</v>
      </c>
      <c r="AZ161" s="137">
        <f t="shared" si="104"/>
        <v>1.0554322430172374</v>
      </c>
      <c r="BA161" s="136">
        <f t="shared" si="105"/>
        <v>3.0934637151080233</v>
      </c>
      <c r="BB161" s="137">
        <f t="shared" si="106"/>
        <v>1.4496376067068644</v>
      </c>
      <c r="BC161" s="137">
        <f t="shared" si="107"/>
        <v>7.6266971245186817E-34</v>
      </c>
      <c r="BD161" s="137">
        <f t="shared" si="108"/>
        <v>1.9871820422724704</v>
      </c>
      <c r="BE161" s="149">
        <f t="shared" si="109"/>
        <v>-5.2903148177726182E-35</v>
      </c>
      <c r="BF161" s="159">
        <f t="shared" si="110"/>
        <v>55.794478408948812</v>
      </c>
      <c r="BG161" s="160">
        <f t="shared" si="111"/>
        <v>92.49533470588176</v>
      </c>
    </row>
    <row r="162" spans="1:59" x14ac:dyDescent="0.25">
      <c r="A162" s="9">
        <v>161</v>
      </c>
      <c r="B162" s="5">
        <v>34</v>
      </c>
      <c r="C162" s="5" t="s">
        <v>6</v>
      </c>
      <c r="D162" s="5">
        <v>81</v>
      </c>
      <c r="E162" s="5" t="s">
        <v>10</v>
      </c>
      <c r="F162" s="5" t="s">
        <v>64</v>
      </c>
      <c r="G162" s="12" t="s">
        <v>63</v>
      </c>
      <c r="H162" s="5">
        <v>4</v>
      </c>
      <c r="I162" s="85">
        <v>0</v>
      </c>
      <c r="J162" s="61">
        <v>6</v>
      </c>
      <c r="K162" s="47">
        <v>184</v>
      </c>
      <c r="L162" s="44">
        <v>73</v>
      </c>
      <c r="M162" s="44">
        <v>102</v>
      </c>
      <c r="N162" s="44">
        <f>COLOR!R165</f>
        <v>46.884719651044861</v>
      </c>
      <c r="O162" s="44">
        <f>COLOR!S165</f>
        <v>47.433379731917526</v>
      </c>
      <c r="P162" s="51">
        <f>COLOR!T165</f>
        <v>6.6013156421928176</v>
      </c>
      <c r="Q162" s="47">
        <v>61</v>
      </c>
      <c r="R162" s="44">
        <v>79</v>
      </c>
      <c r="S162" s="44">
        <v>53</v>
      </c>
      <c r="T162" s="44">
        <f>COLOR!R391</f>
        <v>31.478991177687696</v>
      </c>
      <c r="U162" s="44">
        <f>COLOR!S391</f>
        <v>-12.711342394774173</v>
      </c>
      <c r="V162" s="51">
        <f>COLOR!T391</f>
        <v>13.128767905238348</v>
      </c>
      <c r="W162" s="63">
        <f>COLOR!BE391</f>
        <v>62.428612851304841</v>
      </c>
      <c r="X162" s="119">
        <v>1.8</v>
      </c>
      <c r="Y162" s="133">
        <v>1</v>
      </c>
      <c r="Z162" s="134">
        <v>1</v>
      </c>
      <c r="AA162" s="140">
        <v>1</v>
      </c>
      <c r="AB162" s="148">
        <f t="shared" si="80"/>
        <v>31.478991177687696</v>
      </c>
      <c r="AC162" s="135">
        <f t="shared" si="81"/>
        <v>-12.711342394774173</v>
      </c>
      <c r="AD162" s="135">
        <f t="shared" si="82"/>
        <v>13.128767905238348</v>
      </c>
      <c r="AE162" s="136">
        <f t="shared" si="83"/>
        <v>18.274101132115902</v>
      </c>
      <c r="AF162" s="136">
        <f t="shared" si="84"/>
        <v>-13.116305746748493</v>
      </c>
      <c r="AG162" s="136">
        <f t="shared" si="85"/>
        <v>13.128767905238348</v>
      </c>
      <c r="AH162" s="136">
        <f t="shared" si="86"/>
        <v>18.558071644214657</v>
      </c>
      <c r="AI162" s="136">
        <f t="shared" si="87"/>
        <v>134.97279378824021</v>
      </c>
      <c r="AJ162" s="136">
        <f t="shared" si="88"/>
        <v>46.884719651044861</v>
      </c>
      <c r="AK162" s="136">
        <f t="shared" si="89"/>
        <v>47.433379731917526</v>
      </c>
      <c r="AL162" s="136">
        <f t="shared" si="90"/>
        <v>6.6013156421928176</v>
      </c>
      <c r="AM162" s="136">
        <f t="shared" si="91"/>
        <v>47.89053018082118</v>
      </c>
      <c r="AN162" s="136">
        <f t="shared" si="92"/>
        <v>3.1858425286443892E-2</v>
      </c>
      <c r="AO162" s="136">
        <f t="shared" si="93"/>
        <v>48.94453251619035</v>
      </c>
      <c r="AP162" s="136">
        <f t="shared" si="94"/>
        <v>6.6013156421928176</v>
      </c>
      <c r="AQ162" s="136">
        <f t="shared" si="95"/>
        <v>49.387697166766891</v>
      </c>
      <c r="AR162" s="136">
        <f t="shared" si="96"/>
        <v>7.681323986025407</v>
      </c>
      <c r="AS162" s="136">
        <f t="shared" si="97"/>
        <v>33.972884405490774</v>
      </c>
      <c r="AT162" s="136">
        <f t="shared" si="98"/>
        <v>71.327058887132807</v>
      </c>
      <c r="AU162" s="136">
        <f t="shared" si="99"/>
        <v>127.29146980221481</v>
      </c>
      <c r="AV162" s="136">
        <f t="shared" si="100"/>
        <v>15.405728473357165</v>
      </c>
      <c r="AW162" s="136">
        <f t="shared" si="101"/>
        <v>30.829625522552234</v>
      </c>
      <c r="AX162" s="137">
        <f t="shared" si="102"/>
        <v>54.255778209184214</v>
      </c>
      <c r="AY162" s="137">
        <f t="shared" si="103"/>
        <v>0.58424607695716202</v>
      </c>
      <c r="AZ162" s="137">
        <f t="shared" si="104"/>
        <v>1.1499634503830494</v>
      </c>
      <c r="BA162" s="136">
        <f t="shared" si="105"/>
        <v>2.5287797982470845</v>
      </c>
      <c r="BB162" s="137">
        <f t="shared" si="106"/>
        <v>1.297727866552407</v>
      </c>
      <c r="BC162" s="137">
        <f t="shared" si="107"/>
        <v>4.4875768498866819E-28</v>
      </c>
      <c r="BD162" s="137">
        <f t="shared" si="108"/>
        <v>1.8924799857896788</v>
      </c>
      <c r="BE162" s="149">
        <f t="shared" si="109"/>
        <v>-2.9644938755618174E-29</v>
      </c>
      <c r="BF162" s="159">
        <f t="shared" si="110"/>
        <v>45.563553608928601</v>
      </c>
      <c r="BG162" s="160">
        <f t="shared" si="111"/>
        <v>60.497894448842565</v>
      </c>
    </row>
    <row r="163" spans="1:59" x14ac:dyDescent="0.25">
      <c r="A163" s="9">
        <v>162</v>
      </c>
      <c r="B163" s="5">
        <v>34</v>
      </c>
      <c r="C163" s="5" t="s">
        <v>6</v>
      </c>
      <c r="D163" s="5">
        <v>81</v>
      </c>
      <c r="E163" s="5" t="s">
        <v>10</v>
      </c>
      <c r="F163" s="5" t="s">
        <v>64</v>
      </c>
      <c r="G163" s="12" t="s">
        <v>63</v>
      </c>
      <c r="H163" s="5">
        <v>4</v>
      </c>
      <c r="I163" s="85">
        <v>0</v>
      </c>
      <c r="J163" s="61">
        <v>6</v>
      </c>
      <c r="K163" s="47">
        <v>255</v>
      </c>
      <c r="L163" s="44">
        <v>7</v>
      </c>
      <c r="M163" s="44">
        <v>236</v>
      </c>
      <c r="N163" s="44">
        <f>COLOR!R166</f>
        <v>59.405591244568569</v>
      </c>
      <c r="O163" s="44">
        <f>COLOR!S166</f>
        <v>95.276610954352421</v>
      </c>
      <c r="P163" s="51">
        <f>COLOR!T166</f>
        <v>-51.71358762152547</v>
      </c>
      <c r="Q163" s="47">
        <v>128</v>
      </c>
      <c r="R163" s="44">
        <v>83</v>
      </c>
      <c r="S163" s="44">
        <v>62</v>
      </c>
      <c r="T163" s="44">
        <f>COLOR!R392</f>
        <v>39.818037202170132</v>
      </c>
      <c r="U163" s="44">
        <f>COLOR!S392</f>
        <v>16.240088910393052</v>
      </c>
      <c r="V163" s="51">
        <f>COLOR!T392</f>
        <v>19.956702285897933</v>
      </c>
      <c r="W163" s="63">
        <f>COLOR!BE392</f>
        <v>108.47614735776374</v>
      </c>
      <c r="X163" s="119">
        <v>2</v>
      </c>
      <c r="Y163" s="133">
        <v>1</v>
      </c>
      <c r="Z163" s="134">
        <v>1</v>
      </c>
      <c r="AA163" s="140">
        <v>1</v>
      </c>
      <c r="AB163" s="148">
        <f t="shared" si="80"/>
        <v>39.818037202170132</v>
      </c>
      <c r="AC163" s="135">
        <f t="shared" si="81"/>
        <v>16.240088910393052</v>
      </c>
      <c r="AD163" s="135">
        <f t="shared" si="82"/>
        <v>19.956702285897933</v>
      </c>
      <c r="AE163" s="136">
        <f t="shared" si="83"/>
        <v>25.729563811798968</v>
      </c>
      <c r="AF163" s="136">
        <f t="shared" si="84"/>
        <v>16.244145661106035</v>
      </c>
      <c r="AG163" s="136">
        <f t="shared" si="85"/>
        <v>19.956702285897933</v>
      </c>
      <c r="AH163" s="136">
        <f t="shared" si="86"/>
        <v>25.73212456030776</v>
      </c>
      <c r="AI163" s="136">
        <f t="shared" si="87"/>
        <v>50.855464057525957</v>
      </c>
      <c r="AJ163" s="136">
        <f t="shared" si="88"/>
        <v>59.405591244568569</v>
      </c>
      <c r="AK163" s="136">
        <f t="shared" si="89"/>
        <v>95.276610954352421</v>
      </c>
      <c r="AL163" s="136">
        <f t="shared" si="90"/>
        <v>-51.71358762152547</v>
      </c>
      <c r="AM163" s="136">
        <f t="shared" si="91"/>
        <v>108.40630857858882</v>
      </c>
      <c r="AN163" s="136">
        <f t="shared" si="92"/>
        <v>2.497985531587088E-4</v>
      </c>
      <c r="AO163" s="136">
        <f t="shared" si="93"/>
        <v>95.300410913918682</v>
      </c>
      <c r="AP163" s="136">
        <f t="shared" si="94"/>
        <v>-51.71358762152547</v>
      </c>
      <c r="AQ163" s="136">
        <f t="shared" si="95"/>
        <v>108.42722658562721</v>
      </c>
      <c r="AR163" s="136">
        <f t="shared" si="96"/>
        <v>331.51407735936891</v>
      </c>
      <c r="AS163" s="136">
        <f t="shared" si="97"/>
        <v>67.079675572967489</v>
      </c>
      <c r="AT163" s="136">
        <f t="shared" si="98"/>
        <v>11.184770708447445</v>
      </c>
      <c r="AU163" s="136">
        <f t="shared" si="99"/>
        <v>79.341386698157066</v>
      </c>
      <c r="AV163" s="136">
        <f t="shared" si="100"/>
        <v>19.587554042398438</v>
      </c>
      <c r="AW163" s="136">
        <f t="shared" si="101"/>
        <v>82.695102025319443</v>
      </c>
      <c r="AX163" s="137">
        <f t="shared" si="102"/>
        <v>67.439184693760936</v>
      </c>
      <c r="AY163" s="137">
        <f t="shared" si="103"/>
        <v>1.1178227514159871</v>
      </c>
      <c r="AZ163" s="137">
        <f t="shared" si="104"/>
        <v>1.0005035302364689</v>
      </c>
      <c r="BA163" s="136">
        <f t="shared" si="105"/>
        <v>4.0185854007835369</v>
      </c>
      <c r="BB163" s="137">
        <f t="shared" si="106"/>
        <v>2.1247478126959942</v>
      </c>
      <c r="BC163" s="137">
        <f t="shared" si="107"/>
        <v>1.3036088052662402E-47</v>
      </c>
      <c r="BD163" s="137">
        <f t="shared" si="108"/>
        <v>1.9990020282875705</v>
      </c>
      <c r="BE163" s="149">
        <f t="shared" si="109"/>
        <v>-9.0963651004198055E-49</v>
      </c>
      <c r="BF163" s="159">
        <f t="shared" si="110"/>
        <v>42.593018836725854</v>
      </c>
      <c r="BG163" s="160">
        <f t="shared" si="111"/>
        <v>106.69302822686866</v>
      </c>
    </row>
    <row r="164" spans="1:59" x14ac:dyDescent="0.25">
      <c r="A164" s="9">
        <v>163</v>
      </c>
      <c r="B164" s="5">
        <v>34</v>
      </c>
      <c r="C164" s="5" t="s">
        <v>6</v>
      </c>
      <c r="D164" s="5">
        <v>81</v>
      </c>
      <c r="E164" s="5" t="s">
        <v>10</v>
      </c>
      <c r="F164" s="5" t="s">
        <v>64</v>
      </c>
      <c r="G164" s="12" t="s">
        <v>63</v>
      </c>
      <c r="H164" s="5">
        <v>4</v>
      </c>
      <c r="I164" s="85">
        <v>0</v>
      </c>
      <c r="J164" s="61">
        <v>6</v>
      </c>
      <c r="K164" s="47">
        <v>255</v>
      </c>
      <c r="L164" s="44">
        <v>20</v>
      </c>
      <c r="M164" s="44">
        <v>250</v>
      </c>
      <c r="N164" s="44">
        <f>COLOR!R167</f>
        <v>60.486186583176931</v>
      </c>
      <c r="O164" s="44">
        <f>COLOR!S167</f>
        <v>96.226886581510854</v>
      </c>
      <c r="P164" s="51">
        <f>COLOR!T167</f>
        <v>-57.796434277020595</v>
      </c>
      <c r="Q164" s="47">
        <v>114</v>
      </c>
      <c r="R164" s="44">
        <v>110</v>
      </c>
      <c r="S164" s="44">
        <v>97</v>
      </c>
      <c r="T164" s="44">
        <f>COLOR!R393</f>
        <v>46.462663566995928</v>
      </c>
      <c r="U164" s="44">
        <f>COLOR!S393</f>
        <v>-0.89538589254983814</v>
      </c>
      <c r="V164" s="51">
        <f>COLOR!T393</f>
        <v>7.8062775835483267</v>
      </c>
      <c r="W164" s="63">
        <f>COLOR!BE393</f>
        <v>118.03859882162223</v>
      </c>
      <c r="X164" s="119">
        <v>1.6</v>
      </c>
      <c r="Y164" s="133">
        <v>1</v>
      </c>
      <c r="Z164" s="134">
        <v>1</v>
      </c>
      <c r="AA164" s="140">
        <v>1</v>
      </c>
      <c r="AB164" s="148">
        <f t="shared" si="80"/>
        <v>46.462663566995928</v>
      </c>
      <c r="AC164" s="135">
        <f t="shared" si="81"/>
        <v>-0.89538589254983814</v>
      </c>
      <c r="AD164" s="135">
        <f t="shared" si="82"/>
        <v>7.8062775835483267</v>
      </c>
      <c r="AE164" s="136">
        <f t="shared" si="83"/>
        <v>7.8574605062950447</v>
      </c>
      <c r="AF164" s="136">
        <f t="shared" si="84"/>
        <v>-0.89587011811517725</v>
      </c>
      <c r="AG164" s="136">
        <f t="shared" si="85"/>
        <v>7.8062775835483267</v>
      </c>
      <c r="AH164" s="136">
        <f t="shared" si="86"/>
        <v>7.8575157002668981</v>
      </c>
      <c r="AI164" s="136">
        <f t="shared" si="87"/>
        <v>96.546781747463129</v>
      </c>
      <c r="AJ164" s="136">
        <f t="shared" si="88"/>
        <v>60.486186583176931</v>
      </c>
      <c r="AK164" s="136">
        <f t="shared" si="89"/>
        <v>96.226886581510854</v>
      </c>
      <c r="AL164" s="136">
        <f t="shared" si="90"/>
        <v>-57.796434277020595</v>
      </c>
      <c r="AM164" s="136">
        <f t="shared" si="91"/>
        <v>112.24990653140392</v>
      </c>
      <c r="AN164" s="136">
        <f t="shared" si="92"/>
        <v>5.4080097683928408E-4</v>
      </c>
      <c r="AO164" s="136">
        <f t="shared" si="93"/>
        <v>96.278926175772341</v>
      </c>
      <c r="AP164" s="136">
        <f t="shared" si="94"/>
        <v>-57.796434277020595</v>
      </c>
      <c r="AQ164" s="136">
        <f t="shared" si="95"/>
        <v>112.29452097363337</v>
      </c>
      <c r="AR164" s="136">
        <f t="shared" si="96"/>
        <v>329.02352110783681</v>
      </c>
      <c r="AS164" s="136">
        <f t="shared" si="97"/>
        <v>60.076018336950135</v>
      </c>
      <c r="AT164" s="136">
        <f t="shared" si="98"/>
        <v>32.785151427649964</v>
      </c>
      <c r="AU164" s="136">
        <f t="shared" si="99"/>
        <v>127.5232606396263</v>
      </c>
      <c r="AV164" s="136">
        <f t="shared" si="100"/>
        <v>14.023523016181002</v>
      </c>
      <c r="AW164" s="136">
        <f t="shared" si="101"/>
        <v>104.43700527336647</v>
      </c>
      <c r="AX164" s="137">
        <f t="shared" si="102"/>
        <v>53.287604259810671</v>
      </c>
      <c r="AY164" s="137">
        <f t="shared" si="103"/>
        <v>0.77565335311644323</v>
      </c>
      <c r="AZ164" s="137">
        <f t="shared" si="104"/>
        <v>1.0319739761478646</v>
      </c>
      <c r="BA164" s="136">
        <f t="shared" si="105"/>
        <v>3.7034208251627558</v>
      </c>
      <c r="BB164" s="137">
        <f t="shared" si="106"/>
        <v>1.6989724759741045</v>
      </c>
      <c r="BC164" s="137">
        <f t="shared" si="107"/>
        <v>5.1332988907850598E-40</v>
      </c>
      <c r="BD164" s="137">
        <f t="shared" si="108"/>
        <v>1.9978424103115051</v>
      </c>
      <c r="BE164" s="149">
        <f t="shared" si="109"/>
        <v>-3.5798525880859197E-41</v>
      </c>
      <c r="BF164" s="159">
        <f t="shared" si="110"/>
        <v>44.313073131907139</v>
      </c>
      <c r="BG164" s="160">
        <f t="shared" si="111"/>
        <v>117.20260924564144</v>
      </c>
    </row>
    <row r="165" spans="1:59" x14ac:dyDescent="0.25">
      <c r="A165" s="9">
        <v>164</v>
      </c>
      <c r="B165" s="5">
        <v>34</v>
      </c>
      <c r="C165" s="5" t="s">
        <v>6</v>
      </c>
      <c r="D165" s="5">
        <v>81</v>
      </c>
      <c r="E165" s="5" t="s">
        <v>10</v>
      </c>
      <c r="F165" s="5" t="s">
        <v>64</v>
      </c>
      <c r="G165" s="12" t="s">
        <v>63</v>
      </c>
      <c r="H165" s="5">
        <v>4</v>
      </c>
      <c r="I165" s="85">
        <v>0</v>
      </c>
      <c r="J165" s="61">
        <v>6</v>
      </c>
      <c r="K165" s="47">
        <v>255</v>
      </c>
      <c r="L165" s="44">
        <v>101</v>
      </c>
      <c r="M165" s="44">
        <v>255</v>
      </c>
      <c r="N165" s="44">
        <f>COLOR!R168</f>
        <v>67.874085435202474</v>
      </c>
      <c r="O165" s="44">
        <f>COLOR!S168</f>
        <v>76.601979026983955</v>
      </c>
      <c r="P165" s="51">
        <f>COLOR!T168</f>
        <v>-48.830630110142657</v>
      </c>
      <c r="Q165" s="47">
        <v>74</v>
      </c>
      <c r="R165" s="44">
        <v>81</v>
      </c>
      <c r="S165" s="44">
        <v>62</v>
      </c>
      <c r="T165" s="44">
        <f>COLOR!R394</f>
        <v>33.36117409589086</v>
      </c>
      <c r="U165" s="44">
        <f>COLOR!S394</f>
        <v>-6.7229778291363065</v>
      </c>
      <c r="V165" s="51">
        <f>COLOR!T394</f>
        <v>10.26029213065015</v>
      </c>
      <c r="W165" s="63">
        <f>COLOR!BE394</f>
        <v>107.82359006941343</v>
      </c>
      <c r="X165" s="119">
        <v>3.4</v>
      </c>
      <c r="Y165" s="133">
        <v>1</v>
      </c>
      <c r="Z165" s="134">
        <v>1</v>
      </c>
      <c r="AA165" s="140">
        <v>1</v>
      </c>
      <c r="AB165" s="148">
        <f t="shared" si="80"/>
        <v>33.36117409589086</v>
      </c>
      <c r="AC165" s="135">
        <f t="shared" si="81"/>
        <v>-6.7229778291363065</v>
      </c>
      <c r="AD165" s="135">
        <f t="shared" si="82"/>
        <v>10.26029213065015</v>
      </c>
      <c r="AE165" s="136">
        <f t="shared" si="83"/>
        <v>12.26670393778784</v>
      </c>
      <c r="AF165" s="136">
        <f t="shared" si="84"/>
        <v>-6.7335258869933732</v>
      </c>
      <c r="AG165" s="136">
        <f t="shared" si="85"/>
        <v>10.26029213065015</v>
      </c>
      <c r="AH165" s="136">
        <f t="shared" si="86"/>
        <v>12.272488153471214</v>
      </c>
      <c r="AI165" s="136">
        <f t="shared" si="87"/>
        <v>123.27570444228924</v>
      </c>
      <c r="AJ165" s="136">
        <f t="shared" si="88"/>
        <v>67.874085435202474</v>
      </c>
      <c r="AK165" s="136">
        <f t="shared" si="89"/>
        <v>76.601979026983955</v>
      </c>
      <c r="AL165" s="136">
        <f t="shared" si="90"/>
        <v>-48.830630110142657</v>
      </c>
      <c r="AM165" s="136">
        <f t="shared" si="91"/>
        <v>90.842135751005216</v>
      </c>
      <c r="AN165" s="136">
        <f t="shared" si="92"/>
        <v>1.5689562162995441E-3</v>
      </c>
      <c r="AO165" s="136">
        <f t="shared" si="93"/>
        <v>76.72216417815919</v>
      </c>
      <c r="AP165" s="136">
        <f t="shared" si="94"/>
        <v>-48.830630110142657</v>
      </c>
      <c r="AQ165" s="136">
        <f t="shared" si="95"/>
        <v>90.943503963361692</v>
      </c>
      <c r="AR165" s="136">
        <f t="shared" si="96"/>
        <v>327.52485600860246</v>
      </c>
      <c r="AS165" s="136">
        <f t="shared" si="97"/>
        <v>51.607996058416454</v>
      </c>
      <c r="AT165" s="136">
        <f t="shared" si="98"/>
        <v>45.40028022544584</v>
      </c>
      <c r="AU165" s="136">
        <f t="shared" si="99"/>
        <v>155.75084843368677</v>
      </c>
      <c r="AV165" s="136">
        <f t="shared" si="100"/>
        <v>34.512911339311614</v>
      </c>
      <c r="AW165" s="136">
        <f t="shared" si="101"/>
        <v>78.671015809890477</v>
      </c>
      <c r="AX165" s="137">
        <f t="shared" si="102"/>
        <v>65.325803224745655</v>
      </c>
      <c r="AY165" s="137">
        <f t="shared" si="103"/>
        <v>0.67564005658701354</v>
      </c>
      <c r="AZ165" s="137">
        <f t="shared" si="104"/>
        <v>1.0012674475019963</v>
      </c>
      <c r="BA165" s="136">
        <f t="shared" si="105"/>
        <v>3.3223598226287403</v>
      </c>
      <c r="BB165" s="137">
        <f t="shared" si="106"/>
        <v>1.523026440658763</v>
      </c>
      <c r="BC165" s="137">
        <f t="shared" si="107"/>
        <v>7.0189288193724577E-36</v>
      </c>
      <c r="BD165" s="137">
        <f t="shared" si="108"/>
        <v>1.9937694273124644</v>
      </c>
      <c r="BE165" s="149">
        <f t="shared" si="109"/>
        <v>-4.8848713854575981E-37</v>
      </c>
      <c r="BF165" s="159">
        <f t="shared" si="110"/>
        <v>59.90464853945668</v>
      </c>
      <c r="BG165" s="160">
        <f t="shared" si="111"/>
        <v>102.15079797212417</v>
      </c>
    </row>
    <row r="166" spans="1:59" ht="15" thickBot="1" x14ac:dyDescent="0.3">
      <c r="A166" s="16">
        <v>165</v>
      </c>
      <c r="B166" s="18">
        <v>34</v>
      </c>
      <c r="C166" s="18" t="s">
        <v>6</v>
      </c>
      <c r="D166" s="18">
        <v>81</v>
      </c>
      <c r="E166" s="18" t="s">
        <v>10</v>
      </c>
      <c r="F166" s="18" t="s">
        <v>64</v>
      </c>
      <c r="G166" s="90" t="s">
        <v>63</v>
      </c>
      <c r="H166" s="18">
        <v>4</v>
      </c>
      <c r="I166" s="86">
        <v>0</v>
      </c>
      <c r="J166" s="77">
        <v>6</v>
      </c>
      <c r="K166" s="48">
        <v>255</v>
      </c>
      <c r="L166" s="49">
        <v>19</v>
      </c>
      <c r="M166" s="49">
        <v>197</v>
      </c>
      <c r="N166" s="49">
        <f>COLOR!R169</f>
        <v>57.810463431380498</v>
      </c>
      <c r="O166" s="49">
        <f>COLOR!S169</f>
        <v>89.618626282782159</v>
      </c>
      <c r="P166" s="52">
        <f>COLOR!T169</f>
        <v>-32.10511577440549</v>
      </c>
      <c r="Q166" s="48">
        <v>81</v>
      </c>
      <c r="R166" s="49">
        <v>85</v>
      </c>
      <c r="S166" s="49">
        <v>60</v>
      </c>
      <c r="T166" s="49">
        <f>COLOR!R395</f>
        <v>35.182372765749939</v>
      </c>
      <c r="U166" s="49">
        <f>COLOR!S395</f>
        <v>-6.4116548761301297</v>
      </c>
      <c r="V166" s="52">
        <f>COLOR!T395</f>
        <v>14.085747366479461</v>
      </c>
      <c r="W166" s="64">
        <f>COLOR!BE395</f>
        <v>108.9377860263908</v>
      </c>
      <c r="X166" s="120">
        <v>2.2999999999999998</v>
      </c>
      <c r="Y166" s="133">
        <v>1</v>
      </c>
      <c r="Z166" s="134">
        <v>1</v>
      </c>
      <c r="AA166" s="140">
        <v>1</v>
      </c>
      <c r="AB166" s="148">
        <f t="shared" si="80"/>
        <v>35.182372765749939</v>
      </c>
      <c r="AC166" s="135">
        <f t="shared" si="81"/>
        <v>-6.4116548761301297</v>
      </c>
      <c r="AD166" s="135">
        <f t="shared" si="82"/>
        <v>14.085747366479461</v>
      </c>
      <c r="AE166" s="136">
        <f t="shared" si="83"/>
        <v>15.476356067333368</v>
      </c>
      <c r="AF166" s="136">
        <f t="shared" si="84"/>
        <v>-6.41779508288937</v>
      </c>
      <c r="AG166" s="136">
        <f t="shared" si="85"/>
        <v>14.085747366479461</v>
      </c>
      <c r="AH166" s="136">
        <f t="shared" si="86"/>
        <v>15.478900884695982</v>
      </c>
      <c r="AI166" s="136">
        <f t="shared" si="87"/>
        <v>114.49511662863179</v>
      </c>
      <c r="AJ166" s="136">
        <f t="shared" si="88"/>
        <v>57.810463431380498</v>
      </c>
      <c r="AK166" s="136">
        <f t="shared" si="89"/>
        <v>89.618626282782159</v>
      </c>
      <c r="AL166" s="136">
        <f t="shared" si="90"/>
        <v>-32.10511577440549</v>
      </c>
      <c r="AM166" s="136">
        <f t="shared" si="91"/>
        <v>95.19578055618301</v>
      </c>
      <c r="AN166" s="136">
        <f t="shared" si="92"/>
        <v>9.5766332996161108E-4</v>
      </c>
      <c r="AO166" s="136">
        <f t="shared" si="93"/>
        <v>89.704450754854719</v>
      </c>
      <c r="AP166" s="136">
        <f t="shared" si="94"/>
        <v>-32.10511577440549</v>
      </c>
      <c r="AQ166" s="136">
        <f t="shared" si="95"/>
        <v>95.276581299488996</v>
      </c>
      <c r="AR166" s="136">
        <f t="shared" si="96"/>
        <v>340.30777211314347</v>
      </c>
      <c r="AS166" s="136">
        <f t="shared" si="97"/>
        <v>55.377741092092492</v>
      </c>
      <c r="AT166" s="136">
        <f t="shared" si="98"/>
        <v>47.401444370887646</v>
      </c>
      <c r="AU166" s="136">
        <f t="shared" si="99"/>
        <v>134.18734451548832</v>
      </c>
      <c r="AV166" s="136">
        <f t="shared" si="100"/>
        <v>22.628090665630559</v>
      </c>
      <c r="AW166" s="136">
        <f t="shared" si="101"/>
        <v>79.797680414793007</v>
      </c>
      <c r="AX166" s="137">
        <f t="shared" si="102"/>
        <v>70.748937681142849</v>
      </c>
      <c r="AY166" s="137">
        <f t="shared" si="103"/>
        <v>0.66496843680923223</v>
      </c>
      <c r="AZ166" s="137">
        <f t="shared" si="104"/>
        <v>1.0324102292137316</v>
      </c>
      <c r="BA166" s="136">
        <f t="shared" si="105"/>
        <v>3.4919983491441622</v>
      </c>
      <c r="BB166" s="137">
        <f t="shared" si="106"/>
        <v>1.5523667489205271</v>
      </c>
      <c r="BC166" s="137">
        <f t="shared" si="107"/>
        <v>3.0340901608800912E-35</v>
      </c>
      <c r="BD166" s="137">
        <f t="shared" si="108"/>
        <v>1.9961894221463692</v>
      </c>
      <c r="BE166" s="149">
        <f t="shared" si="109"/>
        <v>-2.1141587518167226E-36</v>
      </c>
      <c r="BF166" s="159">
        <f t="shared" si="110"/>
        <v>55.494611724546452</v>
      </c>
      <c r="BG166" s="160">
        <f t="shared" si="111"/>
        <v>106.56176958534289</v>
      </c>
    </row>
    <row r="167" spans="1:59" x14ac:dyDescent="0.25">
      <c r="A167" s="7">
        <v>166</v>
      </c>
      <c r="B167" s="8">
        <v>35</v>
      </c>
      <c r="C167" s="8" t="s">
        <v>3</v>
      </c>
      <c r="D167" s="8">
        <v>54</v>
      </c>
      <c r="E167" s="8" t="s">
        <v>7</v>
      </c>
      <c r="F167" s="8" t="s">
        <v>11</v>
      </c>
      <c r="G167" s="14" t="s">
        <v>74</v>
      </c>
      <c r="H167" s="98"/>
      <c r="I167" s="99">
        <v>0</v>
      </c>
      <c r="J167" s="92">
        <v>6</v>
      </c>
      <c r="K167" s="53">
        <v>255</v>
      </c>
      <c r="L167" s="54">
        <v>57</v>
      </c>
      <c r="M167" s="54">
        <v>190</v>
      </c>
      <c r="N167" s="54">
        <f>COLOR!R170</f>
        <v>59.811497384208963</v>
      </c>
      <c r="O167" s="54">
        <f>COLOR!S170</f>
        <v>82.174952171894688</v>
      </c>
      <c r="P167" s="55">
        <f>COLOR!T170</f>
        <v>-24.989279552195566</v>
      </c>
      <c r="Q167" s="53">
        <v>95</v>
      </c>
      <c r="R167" s="54">
        <v>93</v>
      </c>
      <c r="S167" s="54">
        <v>119</v>
      </c>
      <c r="T167" s="54">
        <f>COLOR!R396</f>
        <v>40.593657378133649</v>
      </c>
      <c r="U167" s="54">
        <f>COLOR!S396</f>
        <v>6.7659786700366151</v>
      </c>
      <c r="V167" s="55">
        <f>COLOR!T396</f>
        <v>-14.343486178791897</v>
      </c>
      <c r="W167" s="65">
        <f>COLOR!BE396</f>
        <v>78.54407409634571</v>
      </c>
      <c r="X167" s="118">
        <v>2</v>
      </c>
      <c r="Y167" s="133">
        <v>1</v>
      </c>
      <c r="Z167" s="134">
        <v>1</v>
      </c>
      <c r="AA167" s="140">
        <v>1</v>
      </c>
      <c r="AB167" s="148">
        <f t="shared" si="80"/>
        <v>40.593657378133649</v>
      </c>
      <c r="AC167" s="135">
        <f t="shared" si="81"/>
        <v>6.7659786700366151</v>
      </c>
      <c r="AD167" s="135">
        <f t="shared" si="82"/>
        <v>-14.343486178791897</v>
      </c>
      <c r="AE167" s="136">
        <f t="shared" si="83"/>
        <v>15.859194907831375</v>
      </c>
      <c r="AF167" s="136">
        <f t="shared" si="84"/>
        <v>6.7776220935717149</v>
      </c>
      <c r="AG167" s="136">
        <f t="shared" si="85"/>
        <v>-14.343486178791897</v>
      </c>
      <c r="AH167" s="136">
        <f t="shared" si="86"/>
        <v>15.864165814957483</v>
      </c>
      <c r="AI167" s="136">
        <f t="shared" si="87"/>
        <v>295.29179526112546</v>
      </c>
      <c r="AJ167" s="136">
        <f t="shared" si="88"/>
        <v>59.811497384208963</v>
      </c>
      <c r="AK167" s="136">
        <f t="shared" si="89"/>
        <v>82.174952171894688</v>
      </c>
      <c r="AL167" s="136">
        <f t="shared" si="90"/>
        <v>-24.989279552195566</v>
      </c>
      <c r="AM167" s="136">
        <f t="shared" si="91"/>
        <v>85.890551616525073</v>
      </c>
      <c r="AN167" s="136">
        <f t="shared" si="92"/>
        <v>1.7208779546799002E-3</v>
      </c>
      <c r="AO167" s="136">
        <f t="shared" si="93"/>
        <v>82.316365235514169</v>
      </c>
      <c r="AP167" s="136">
        <f t="shared" si="94"/>
        <v>-24.989279552195566</v>
      </c>
      <c r="AQ167" s="136">
        <f t="shared" si="95"/>
        <v>86.025857032199013</v>
      </c>
      <c r="AR167" s="136">
        <f t="shared" si="96"/>
        <v>343.11296480965211</v>
      </c>
      <c r="AS167" s="136">
        <f t="shared" si="97"/>
        <v>50.945011423578251</v>
      </c>
      <c r="AT167" s="136">
        <f t="shared" si="98"/>
        <v>319.20238003538879</v>
      </c>
      <c r="AU167" s="136">
        <f t="shared" si="99"/>
        <v>47.821169548526655</v>
      </c>
      <c r="AV167" s="136">
        <f t="shared" si="100"/>
        <v>19.217840006075313</v>
      </c>
      <c r="AW167" s="136">
        <f t="shared" si="101"/>
        <v>70.161691217241525</v>
      </c>
      <c r="AX167" s="137">
        <f t="shared" si="102"/>
        <v>29.9461469566623</v>
      </c>
      <c r="AY167" s="137">
        <f t="shared" si="103"/>
        <v>0.97537073389822537</v>
      </c>
      <c r="AZ167" s="137">
        <f t="shared" si="104"/>
        <v>1.0001375032814845</v>
      </c>
      <c r="BA167" s="136">
        <f t="shared" si="105"/>
        <v>3.2925255140610212</v>
      </c>
      <c r="BB167" s="137">
        <f t="shared" si="106"/>
        <v>1.745354097710035</v>
      </c>
      <c r="BC167" s="137">
        <f t="shared" si="107"/>
        <v>1.3165790456111881</v>
      </c>
      <c r="BD167" s="137">
        <f t="shared" si="108"/>
        <v>1.9931822151570699</v>
      </c>
      <c r="BE167" s="149">
        <f t="shared" si="109"/>
        <v>-9.1568988679872287E-2</v>
      </c>
      <c r="BF167" s="159">
        <f t="shared" si="110"/>
        <v>32.927477348833634</v>
      </c>
      <c r="BG167" s="160">
        <f t="shared" si="111"/>
        <v>76.1567213130472</v>
      </c>
    </row>
    <row r="168" spans="1:59" x14ac:dyDescent="0.25">
      <c r="A168" s="9">
        <v>167</v>
      </c>
      <c r="B168" s="5">
        <v>35</v>
      </c>
      <c r="C168" s="5" t="s">
        <v>3</v>
      </c>
      <c r="D168" s="5">
        <v>54</v>
      </c>
      <c r="E168" s="5" t="s">
        <v>7</v>
      </c>
      <c r="F168" s="5" t="s">
        <v>11</v>
      </c>
      <c r="G168" s="12" t="s">
        <v>74</v>
      </c>
      <c r="H168" s="82"/>
      <c r="I168" s="88">
        <v>0</v>
      </c>
      <c r="J168" s="93">
        <v>6</v>
      </c>
      <c r="K168" s="47">
        <v>236</v>
      </c>
      <c r="L168" s="44">
        <v>80</v>
      </c>
      <c r="M168" s="44">
        <v>255</v>
      </c>
      <c r="N168" s="44">
        <f>COLOR!R171</f>
        <v>62.341722477532286</v>
      </c>
      <c r="O168" s="44">
        <f>COLOR!S171</f>
        <v>80.280668845837738</v>
      </c>
      <c r="P168" s="51">
        <f>COLOR!T171</f>
        <v>-57.774261954471065</v>
      </c>
      <c r="Q168" s="47">
        <v>61</v>
      </c>
      <c r="R168" s="44">
        <v>79</v>
      </c>
      <c r="S168" s="44">
        <v>68</v>
      </c>
      <c r="T168" s="44">
        <f>COLOR!R397</f>
        <v>31.846617080809835</v>
      </c>
      <c r="U168" s="44">
        <f>COLOR!S397</f>
        <v>-9.6351460259374022</v>
      </c>
      <c r="V168" s="51">
        <f>COLOR!T397</f>
        <v>4.2008630435729888</v>
      </c>
      <c r="W168" s="63">
        <f>COLOR!BE397</f>
        <v>113.38307340928687</v>
      </c>
      <c r="X168" s="119">
        <v>3</v>
      </c>
      <c r="Y168" s="133">
        <v>1</v>
      </c>
      <c r="Z168" s="134">
        <v>1</v>
      </c>
      <c r="AA168" s="140">
        <v>1</v>
      </c>
      <c r="AB168" s="148">
        <f t="shared" si="80"/>
        <v>31.846617080809835</v>
      </c>
      <c r="AC168" s="135">
        <f t="shared" si="81"/>
        <v>-9.6351460259374022</v>
      </c>
      <c r="AD168" s="135">
        <f t="shared" si="82"/>
        <v>4.2008630435729888</v>
      </c>
      <c r="AE168" s="136">
        <f t="shared" si="83"/>
        <v>10.511103141535365</v>
      </c>
      <c r="AF168" s="136">
        <f t="shared" si="84"/>
        <v>-9.6451362564512788</v>
      </c>
      <c r="AG168" s="136">
        <f t="shared" si="85"/>
        <v>4.2008630435729888</v>
      </c>
      <c r="AH168" s="136">
        <f t="shared" si="86"/>
        <v>10.52026158022548</v>
      </c>
      <c r="AI168" s="136">
        <f t="shared" si="87"/>
        <v>156.46484635302846</v>
      </c>
      <c r="AJ168" s="136">
        <f t="shared" si="88"/>
        <v>62.341722477532286</v>
      </c>
      <c r="AK168" s="136">
        <f t="shared" si="89"/>
        <v>80.280668845837738</v>
      </c>
      <c r="AL168" s="136">
        <f t="shared" si="90"/>
        <v>-57.774261954471065</v>
      </c>
      <c r="AM168" s="136">
        <f t="shared" si="91"/>
        <v>98.908296591938665</v>
      </c>
      <c r="AN168" s="136">
        <f t="shared" si="92"/>
        <v>1.0368530468541914E-3</v>
      </c>
      <c r="AO168" s="136">
        <f t="shared" si="93"/>
        <v>80.36390810193403</v>
      </c>
      <c r="AP168" s="136">
        <f t="shared" si="94"/>
        <v>-57.774261954471065</v>
      </c>
      <c r="AQ168" s="136">
        <f t="shared" si="95"/>
        <v>98.975871149487446</v>
      </c>
      <c r="AR168" s="136">
        <f t="shared" si="96"/>
        <v>324.28733736580443</v>
      </c>
      <c r="AS168" s="136">
        <f t="shared" si="97"/>
        <v>54.748066364856463</v>
      </c>
      <c r="AT168" s="136">
        <f t="shared" si="98"/>
        <v>240.37609185941645</v>
      </c>
      <c r="AU168" s="136">
        <f t="shared" si="99"/>
        <v>167.82249101277597</v>
      </c>
      <c r="AV168" s="136">
        <f t="shared" si="100"/>
        <v>30.495105396722451</v>
      </c>
      <c r="AW168" s="136">
        <f t="shared" si="101"/>
        <v>88.455609569261966</v>
      </c>
      <c r="AX168" s="137">
        <f t="shared" si="102"/>
        <v>64.172808264585484</v>
      </c>
      <c r="AY168" s="137">
        <f t="shared" si="103"/>
        <v>1.5414035314976355</v>
      </c>
      <c r="AZ168" s="137">
        <f t="shared" si="104"/>
        <v>1.0237485745374348</v>
      </c>
      <c r="BA168" s="136">
        <f t="shared" si="105"/>
        <v>3.4636629864185409</v>
      </c>
      <c r="BB168" s="137">
        <f t="shared" si="106"/>
        <v>2.26583294256185</v>
      </c>
      <c r="BC168" s="137">
        <f t="shared" si="107"/>
        <v>4.4065556730441857</v>
      </c>
      <c r="BD168" s="137">
        <f t="shared" si="108"/>
        <v>1.9958728273332502</v>
      </c>
      <c r="BE168" s="149">
        <f t="shared" si="109"/>
        <v>-0.30579161705210656</v>
      </c>
      <c r="BF168" s="159">
        <f t="shared" si="110"/>
        <v>46.048465512708631</v>
      </c>
      <c r="BG168" s="160">
        <f t="shared" si="111"/>
        <v>109.20517333248698</v>
      </c>
    </row>
    <row r="169" spans="1:59" x14ac:dyDescent="0.25">
      <c r="A169" s="9">
        <v>168</v>
      </c>
      <c r="B169" s="5">
        <v>35</v>
      </c>
      <c r="C169" s="5" t="s">
        <v>3</v>
      </c>
      <c r="D169" s="5">
        <v>54</v>
      </c>
      <c r="E169" s="5" t="s">
        <v>7</v>
      </c>
      <c r="F169" s="5" t="s">
        <v>11</v>
      </c>
      <c r="G169" s="12" t="s">
        <v>74</v>
      </c>
      <c r="H169" s="82"/>
      <c r="I169" s="88">
        <v>0</v>
      </c>
      <c r="J169" s="93">
        <v>6</v>
      </c>
      <c r="K169" s="47">
        <v>255</v>
      </c>
      <c r="L169" s="44">
        <v>47</v>
      </c>
      <c r="M169" s="44">
        <v>188</v>
      </c>
      <c r="N169" s="44">
        <f>COLOR!R172</f>
        <v>58.912377544417538</v>
      </c>
      <c r="O169" s="44">
        <f>COLOR!S172</f>
        <v>84.3014320814614</v>
      </c>
      <c r="P169" s="51">
        <f>COLOR!T172</f>
        <v>-25.222939206716099</v>
      </c>
      <c r="Q169" s="47">
        <v>85</v>
      </c>
      <c r="R169" s="44">
        <v>92</v>
      </c>
      <c r="S169" s="44">
        <v>112</v>
      </c>
      <c r="T169" s="44">
        <f>COLOR!R398</f>
        <v>39.197372042655275</v>
      </c>
      <c r="U169" s="44">
        <f>COLOR!S398</f>
        <v>2.1115072030251092</v>
      </c>
      <c r="V169" s="51">
        <f>COLOR!T398</f>
        <v>-12.254961779410788</v>
      </c>
      <c r="W169" s="63">
        <f>COLOR!BE398</f>
        <v>85.510429960400828</v>
      </c>
      <c r="X169" s="119">
        <v>2</v>
      </c>
      <c r="Y169" s="133">
        <v>1</v>
      </c>
      <c r="Z169" s="134">
        <v>1</v>
      </c>
      <c r="AA169" s="140">
        <v>1</v>
      </c>
      <c r="AB169" s="148">
        <f t="shared" si="80"/>
        <v>39.197372042655275</v>
      </c>
      <c r="AC169" s="135">
        <f t="shared" si="81"/>
        <v>2.1115072030251092</v>
      </c>
      <c r="AD169" s="135">
        <f t="shared" si="82"/>
        <v>-12.254961779410788</v>
      </c>
      <c r="AE169" s="136">
        <f t="shared" si="83"/>
        <v>12.435535810058454</v>
      </c>
      <c r="AF169" s="136">
        <f t="shared" si="84"/>
        <v>2.115486755196236</v>
      </c>
      <c r="AG169" s="136">
        <f t="shared" si="85"/>
        <v>-12.254961779410788</v>
      </c>
      <c r="AH169" s="136">
        <f t="shared" si="86"/>
        <v>12.436212141413073</v>
      </c>
      <c r="AI169" s="136">
        <f t="shared" si="87"/>
        <v>279.79404039579759</v>
      </c>
      <c r="AJ169" s="136">
        <f t="shared" si="88"/>
        <v>58.912377544417538</v>
      </c>
      <c r="AK169" s="136">
        <f t="shared" si="89"/>
        <v>84.3014320814614</v>
      </c>
      <c r="AL169" s="136">
        <f t="shared" si="90"/>
        <v>-25.222939206716099</v>
      </c>
      <c r="AM169" s="136">
        <f t="shared" si="91"/>
        <v>87.993909523392276</v>
      </c>
      <c r="AN169" s="136">
        <f t="shared" si="92"/>
        <v>1.8846974168144626E-3</v>
      </c>
      <c r="AO169" s="136">
        <f t="shared" si="93"/>
        <v>84.460314772739096</v>
      </c>
      <c r="AP169" s="136">
        <f t="shared" si="94"/>
        <v>-25.222939206716099</v>
      </c>
      <c r="AQ169" s="136">
        <f t="shared" si="95"/>
        <v>88.146136805511034</v>
      </c>
      <c r="AR169" s="136">
        <f t="shared" si="96"/>
        <v>343.37245092996028</v>
      </c>
      <c r="AS169" s="136">
        <f t="shared" si="97"/>
        <v>50.29117447346205</v>
      </c>
      <c r="AT169" s="136">
        <f t="shared" si="98"/>
        <v>311.58324566287894</v>
      </c>
      <c r="AU169" s="136">
        <f t="shared" si="99"/>
        <v>63.578410534162686</v>
      </c>
      <c r="AV169" s="136">
        <f t="shared" si="100"/>
        <v>19.715005501762263</v>
      </c>
      <c r="AW169" s="136">
        <f t="shared" si="101"/>
        <v>75.709924664097969</v>
      </c>
      <c r="AX169" s="137">
        <f t="shared" si="102"/>
        <v>34.883326205372441</v>
      </c>
      <c r="AY169" s="137">
        <f t="shared" si="103"/>
        <v>0.74100935885521635</v>
      </c>
      <c r="AZ169" s="137">
        <f t="shared" si="104"/>
        <v>1.0029313442866266</v>
      </c>
      <c r="BA169" s="136">
        <f t="shared" si="105"/>
        <v>3.263102851305792</v>
      </c>
      <c r="BB169" s="137">
        <f t="shared" si="106"/>
        <v>1.5589934642898391</v>
      </c>
      <c r="BC169" s="137">
        <f t="shared" si="107"/>
        <v>3.5249392444309611</v>
      </c>
      <c r="BD169" s="137">
        <f t="shared" si="108"/>
        <v>1.9925406215915193</v>
      </c>
      <c r="BE169" s="149">
        <f t="shared" si="109"/>
        <v>-0.24455118962664282</v>
      </c>
      <c r="BF169" s="159">
        <f t="shared" si="110"/>
        <v>36.033908147810038</v>
      </c>
      <c r="BG169" s="160">
        <f t="shared" si="111"/>
        <v>83.206683566154112</v>
      </c>
    </row>
    <row r="170" spans="1:59" x14ac:dyDescent="0.25">
      <c r="A170" s="9">
        <v>169</v>
      </c>
      <c r="B170" s="5">
        <v>35</v>
      </c>
      <c r="C170" s="5" t="s">
        <v>3</v>
      </c>
      <c r="D170" s="5">
        <v>54</v>
      </c>
      <c r="E170" s="5" t="s">
        <v>7</v>
      </c>
      <c r="F170" s="5" t="s">
        <v>11</v>
      </c>
      <c r="G170" s="12" t="s">
        <v>74</v>
      </c>
      <c r="H170" s="82"/>
      <c r="I170" s="88">
        <v>0</v>
      </c>
      <c r="J170" s="93">
        <v>6</v>
      </c>
      <c r="K170" s="47">
        <v>255</v>
      </c>
      <c r="L170" s="44">
        <v>22</v>
      </c>
      <c r="M170" s="44">
        <v>242</v>
      </c>
      <c r="N170" s="44">
        <f>COLOR!R173</f>
        <v>60.113230306021038</v>
      </c>
      <c r="O170" s="44">
        <f>COLOR!S173</f>
        <v>94.936979785215755</v>
      </c>
      <c r="P170" s="51">
        <f>COLOR!T173</f>
        <v>-53.941177554963126</v>
      </c>
      <c r="Q170" s="47">
        <v>102</v>
      </c>
      <c r="R170" s="44">
        <v>113</v>
      </c>
      <c r="S170" s="44">
        <v>98</v>
      </c>
      <c r="T170" s="44">
        <f>COLOR!R399</f>
        <v>46.361807871119147</v>
      </c>
      <c r="U170" s="44">
        <f>COLOR!S399</f>
        <v>-7.2302637222514949</v>
      </c>
      <c r="V170" s="51">
        <f>COLOR!T399</f>
        <v>6.9288346131918255</v>
      </c>
      <c r="W170" s="63">
        <f>COLOR!BE399</f>
        <v>119.7180255694545</v>
      </c>
      <c r="X170" s="119">
        <v>1.6</v>
      </c>
      <c r="Y170" s="133">
        <v>1</v>
      </c>
      <c r="Z170" s="134">
        <v>1</v>
      </c>
      <c r="AA170" s="140">
        <v>1</v>
      </c>
      <c r="AB170" s="148">
        <f t="shared" si="80"/>
        <v>46.361807871119147</v>
      </c>
      <c r="AC170" s="135">
        <f t="shared" si="81"/>
        <v>-7.2302637222514949</v>
      </c>
      <c r="AD170" s="135">
        <f t="shared" si="82"/>
        <v>6.9288346131918255</v>
      </c>
      <c r="AE170" s="136">
        <f t="shared" si="83"/>
        <v>10.014262957915133</v>
      </c>
      <c r="AF170" s="136">
        <f t="shared" si="84"/>
        <v>-7.234385382795498</v>
      </c>
      <c r="AG170" s="136">
        <f t="shared" si="85"/>
        <v>6.9288346131918255</v>
      </c>
      <c r="AH170" s="136">
        <f t="shared" si="86"/>
        <v>10.017239188707149</v>
      </c>
      <c r="AI170" s="136">
        <f t="shared" si="87"/>
        <v>136.23588098627624</v>
      </c>
      <c r="AJ170" s="136">
        <f t="shared" si="88"/>
        <v>60.113230306021038</v>
      </c>
      <c r="AK170" s="136">
        <f t="shared" si="89"/>
        <v>94.936979785215755</v>
      </c>
      <c r="AL170" s="136">
        <f t="shared" si="90"/>
        <v>-53.941177554963126</v>
      </c>
      <c r="AM170" s="136">
        <f t="shared" si="91"/>
        <v>109.19102878329576</v>
      </c>
      <c r="AN170" s="136">
        <f t="shared" si="92"/>
        <v>5.7005673684046299E-4</v>
      </c>
      <c r="AO170" s="136">
        <f t="shared" si="93"/>
        <v>94.991099250117614</v>
      </c>
      <c r="AP170" s="136">
        <f t="shared" si="94"/>
        <v>-53.941177554963126</v>
      </c>
      <c r="AQ170" s="136">
        <f t="shared" si="95"/>
        <v>109.23808663997075</v>
      </c>
      <c r="AR170" s="136">
        <f t="shared" si="96"/>
        <v>330.4097035789394</v>
      </c>
      <c r="AS170" s="136">
        <f t="shared" si="97"/>
        <v>59.627662914338948</v>
      </c>
      <c r="AT170" s="136">
        <f t="shared" si="98"/>
        <v>53.322792282607821</v>
      </c>
      <c r="AU170" s="136">
        <f t="shared" si="99"/>
        <v>165.82617740733684</v>
      </c>
      <c r="AV170" s="136">
        <f t="shared" si="100"/>
        <v>13.75142243490189</v>
      </c>
      <c r="AW170" s="136">
        <f t="shared" si="101"/>
        <v>99.220847451263595</v>
      </c>
      <c r="AX170" s="137">
        <f t="shared" si="102"/>
        <v>65.653876662679778</v>
      </c>
      <c r="AY170" s="137">
        <f t="shared" si="103"/>
        <v>0.63840187457360187</v>
      </c>
      <c r="AZ170" s="137">
        <f t="shared" si="104"/>
        <v>1.0284772176403933</v>
      </c>
      <c r="BA170" s="136">
        <f t="shared" si="105"/>
        <v>3.6832448311452524</v>
      </c>
      <c r="BB170" s="137">
        <f t="shared" si="106"/>
        <v>1.5709961767143525</v>
      </c>
      <c r="BC170" s="137">
        <f t="shared" si="107"/>
        <v>2.1409515425468606E-33</v>
      </c>
      <c r="BD170" s="137">
        <f t="shared" si="108"/>
        <v>1.9977264499827205</v>
      </c>
      <c r="BE170" s="149">
        <f t="shared" si="109"/>
        <v>-1.4929670426075958E-34</v>
      </c>
      <c r="BF170" s="159">
        <f t="shared" si="110"/>
        <v>51.487488871082647</v>
      </c>
      <c r="BG170" s="160">
        <f t="shared" si="111"/>
        <v>118.92562393052827</v>
      </c>
    </row>
    <row r="171" spans="1:59" x14ac:dyDescent="0.25">
      <c r="A171" s="9">
        <v>170</v>
      </c>
      <c r="B171" s="5">
        <v>35</v>
      </c>
      <c r="C171" s="5" t="s">
        <v>3</v>
      </c>
      <c r="D171" s="5">
        <v>54</v>
      </c>
      <c r="E171" s="5" t="s">
        <v>7</v>
      </c>
      <c r="F171" s="5" t="s">
        <v>11</v>
      </c>
      <c r="G171" s="12" t="s">
        <v>74</v>
      </c>
      <c r="H171" s="82"/>
      <c r="I171" s="88">
        <v>0</v>
      </c>
      <c r="J171" s="93">
        <v>6</v>
      </c>
      <c r="K171" s="47">
        <v>252</v>
      </c>
      <c r="L171" s="44">
        <v>29</v>
      </c>
      <c r="M171" s="44">
        <v>207</v>
      </c>
      <c r="N171" s="44">
        <f>COLOR!R174</f>
        <v>58.11840599234057</v>
      </c>
      <c r="O171" s="44">
        <f>COLOR!S174</f>
        <v>89.072001196604973</v>
      </c>
      <c r="P171" s="51">
        <f>COLOR!T174</f>
        <v>-37.388558694845564</v>
      </c>
      <c r="Q171" s="47">
        <v>108</v>
      </c>
      <c r="R171" s="44">
        <v>135</v>
      </c>
      <c r="S171" s="44">
        <v>74</v>
      </c>
      <c r="T171" s="44">
        <f>COLOR!R400</f>
        <v>52.984384791399464</v>
      </c>
      <c r="U171" s="44">
        <f>COLOR!S400</f>
        <v>-20.67736738047854</v>
      </c>
      <c r="V171" s="51">
        <f>COLOR!T400</f>
        <v>29.605532892882358</v>
      </c>
      <c r="W171" s="63">
        <f>COLOR!BE400</f>
        <v>128.68368344287134</v>
      </c>
      <c r="X171" s="119">
        <v>1.2</v>
      </c>
      <c r="Y171" s="133">
        <v>1</v>
      </c>
      <c r="Z171" s="134">
        <v>1</v>
      </c>
      <c r="AA171" s="140">
        <v>1</v>
      </c>
      <c r="AB171" s="148">
        <f t="shared" si="80"/>
        <v>52.984384791399464</v>
      </c>
      <c r="AC171" s="135">
        <f t="shared" si="81"/>
        <v>-20.67736738047854</v>
      </c>
      <c r="AD171" s="135">
        <f t="shared" si="82"/>
        <v>29.605532892882358</v>
      </c>
      <c r="AE171" s="136">
        <f t="shared" si="83"/>
        <v>36.111509240944464</v>
      </c>
      <c r="AF171" s="136">
        <f t="shared" si="84"/>
        <v>-20.682932759312116</v>
      </c>
      <c r="AG171" s="136">
        <f t="shared" si="85"/>
        <v>29.605532892882358</v>
      </c>
      <c r="AH171" s="136">
        <f t="shared" si="86"/>
        <v>36.114696252325942</v>
      </c>
      <c r="AI171" s="136">
        <f t="shared" si="87"/>
        <v>124.93880983195999</v>
      </c>
      <c r="AJ171" s="136">
        <f t="shared" si="88"/>
        <v>58.11840599234057</v>
      </c>
      <c r="AK171" s="136">
        <f t="shared" si="89"/>
        <v>89.072001196604973</v>
      </c>
      <c r="AL171" s="136">
        <f t="shared" si="90"/>
        <v>-37.388558694845564</v>
      </c>
      <c r="AM171" s="136">
        <f t="shared" si="91"/>
        <v>96.600857752123048</v>
      </c>
      <c r="AN171" s="136">
        <f t="shared" si="92"/>
        <v>2.6915316302938974E-4</v>
      </c>
      <c r="AO171" s="136">
        <f t="shared" si="93"/>
        <v>89.095975207464406</v>
      </c>
      <c r="AP171" s="136">
        <f t="shared" si="94"/>
        <v>-37.388558694845564</v>
      </c>
      <c r="AQ171" s="136">
        <f t="shared" si="95"/>
        <v>96.622963727299435</v>
      </c>
      <c r="AR171" s="136">
        <f t="shared" si="96"/>
        <v>337.23495310996276</v>
      </c>
      <c r="AS171" s="136">
        <f t="shared" si="97"/>
        <v>66.368829989812696</v>
      </c>
      <c r="AT171" s="136">
        <f t="shared" si="98"/>
        <v>51.086881470961373</v>
      </c>
      <c r="AU171" s="136">
        <f t="shared" si="99"/>
        <v>147.70385672199723</v>
      </c>
      <c r="AV171" s="136">
        <f t="shared" si="100"/>
        <v>5.1340212009411061</v>
      </c>
      <c r="AW171" s="136">
        <f t="shared" si="101"/>
        <v>60.508267474973493</v>
      </c>
      <c r="AX171" s="137">
        <f t="shared" si="102"/>
        <v>113.48289082156803</v>
      </c>
      <c r="AY171" s="137">
        <f t="shared" si="103"/>
        <v>0.6476987935917391</v>
      </c>
      <c r="AZ171" s="137">
        <f t="shared" si="104"/>
        <v>1.0648465439667658</v>
      </c>
      <c r="BA171" s="136">
        <f t="shared" si="105"/>
        <v>3.9865973495415714</v>
      </c>
      <c r="BB171" s="137">
        <f t="shared" si="106"/>
        <v>1.6448051667474537</v>
      </c>
      <c r="BC171" s="137">
        <f t="shared" si="107"/>
        <v>4.3481701630134834E-34</v>
      </c>
      <c r="BD171" s="137">
        <f t="shared" si="108"/>
        <v>1.9989248213999957</v>
      </c>
      <c r="BE171" s="149">
        <f t="shared" si="109"/>
        <v>-3.033963527639572E-35</v>
      </c>
      <c r="BF171" s="159">
        <f t="shared" si="110"/>
        <v>70.808812622356925</v>
      </c>
      <c r="BG171" s="160">
        <f t="shared" si="111"/>
        <v>128.58122806511611</v>
      </c>
    </row>
    <row r="172" spans="1:59" ht="15" thickBot="1" x14ac:dyDescent="0.3">
      <c r="A172" s="10">
        <v>171</v>
      </c>
      <c r="B172" s="11">
        <v>35</v>
      </c>
      <c r="C172" s="11" t="s">
        <v>3</v>
      </c>
      <c r="D172" s="11">
        <v>54</v>
      </c>
      <c r="E172" s="11" t="s">
        <v>7</v>
      </c>
      <c r="F172" s="11" t="s">
        <v>11</v>
      </c>
      <c r="G172" s="95" t="s">
        <v>74</v>
      </c>
      <c r="H172" s="100"/>
      <c r="I172" s="101">
        <v>0</v>
      </c>
      <c r="J172" s="97">
        <v>6</v>
      </c>
      <c r="K172" s="56">
        <v>255</v>
      </c>
      <c r="L172" s="57">
        <v>122</v>
      </c>
      <c r="M172" s="57">
        <v>255</v>
      </c>
      <c r="N172" s="57">
        <f>COLOR!R175</f>
        <v>71.155793229453963</v>
      </c>
      <c r="O172" s="57">
        <f>COLOR!S175</f>
        <v>67.661908432834096</v>
      </c>
      <c r="P172" s="58">
        <f>COLOR!T175</f>
        <v>-43.674335939477736</v>
      </c>
      <c r="Q172" s="56">
        <v>49</v>
      </c>
      <c r="R172" s="57">
        <v>67</v>
      </c>
      <c r="S172" s="57">
        <v>44</v>
      </c>
      <c r="T172" s="57">
        <f>COLOR!R401</f>
        <v>26.340561317819514</v>
      </c>
      <c r="U172" s="57">
        <f>COLOR!S401</f>
        <v>-12.434988202479596</v>
      </c>
      <c r="V172" s="58">
        <f>COLOR!T401</f>
        <v>11.709797511332344</v>
      </c>
      <c r="W172" s="78">
        <f>COLOR!BE401</f>
        <v>107.1975750658514</v>
      </c>
      <c r="X172" s="122">
        <v>4.8</v>
      </c>
      <c r="Y172" s="133">
        <v>1</v>
      </c>
      <c r="Z172" s="134">
        <v>1</v>
      </c>
      <c r="AA172" s="140">
        <v>1</v>
      </c>
      <c r="AB172" s="148">
        <f t="shared" si="80"/>
        <v>26.340561317819514</v>
      </c>
      <c r="AC172" s="135">
        <f t="shared" si="81"/>
        <v>-12.434988202479596</v>
      </c>
      <c r="AD172" s="135">
        <f t="shared" si="82"/>
        <v>11.709797511332344</v>
      </c>
      <c r="AE172" s="136">
        <f t="shared" si="83"/>
        <v>17.080640776979411</v>
      </c>
      <c r="AF172" s="136">
        <f t="shared" si="84"/>
        <v>-12.463550804329239</v>
      </c>
      <c r="AG172" s="136">
        <f t="shared" si="85"/>
        <v>11.709797511332344</v>
      </c>
      <c r="AH172" s="136">
        <f t="shared" si="86"/>
        <v>17.101446032675167</v>
      </c>
      <c r="AI172" s="136">
        <f t="shared" si="87"/>
        <v>136.78597080172543</v>
      </c>
      <c r="AJ172" s="136">
        <f t="shared" si="88"/>
        <v>71.155793229453963</v>
      </c>
      <c r="AK172" s="136">
        <f t="shared" si="89"/>
        <v>67.661908432834096</v>
      </c>
      <c r="AL172" s="136">
        <f t="shared" si="90"/>
        <v>-43.674335939477736</v>
      </c>
      <c r="AM172" s="136">
        <f t="shared" si="91"/>
        <v>80.533107927904922</v>
      </c>
      <c r="AN172" s="136">
        <f t="shared" si="92"/>
        <v>2.2969544791322516E-3</v>
      </c>
      <c r="AO172" s="136">
        <f t="shared" si="93"/>
        <v>67.817324756475529</v>
      </c>
      <c r="AP172" s="136">
        <f t="shared" si="94"/>
        <v>-43.674335939477736</v>
      </c>
      <c r="AQ172" s="136">
        <f t="shared" si="95"/>
        <v>80.66372888033149</v>
      </c>
      <c r="AR172" s="136">
        <f t="shared" si="96"/>
        <v>327.21847742528058</v>
      </c>
      <c r="AS172" s="136">
        <f t="shared" si="97"/>
        <v>48.88258745650333</v>
      </c>
      <c r="AT172" s="136">
        <f t="shared" si="98"/>
        <v>52.002224113503019</v>
      </c>
      <c r="AU172" s="136">
        <f t="shared" si="99"/>
        <v>169.56749337644484</v>
      </c>
      <c r="AV172" s="136">
        <f t="shared" si="100"/>
        <v>44.815231911634449</v>
      </c>
      <c r="AW172" s="136">
        <f t="shared" si="101"/>
        <v>63.56228284765632</v>
      </c>
      <c r="AX172" s="137">
        <f t="shared" si="102"/>
        <v>73.974707962256232</v>
      </c>
      <c r="AY172" s="137">
        <f t="shared" si="103"/>
        <v>0.64380050312835058</v>
      </c>
      <c r="AZ172" s="137">
        <f t="shared" si="104"/>
        <v>1.0050615257179312</v>
      </c>
      <c r="BA172" s="136">
        <f t="shared" si="105"/>
        <v>3.19971643554265</v>
      </c>
      <c r="BB172" s="137">
        <f t="shared" si="106"/>
        <v>1.4720595159806866</v>
      </c>
      <c r="BC172" s="137">
        <f t="shared" si="107"/>
        <v>8.3668516178193883E-34</v>
      </c>
      <c r="BD172" s="137">
        <f t="shared" si="108"/>
        <v>1.9909106610807097</v>
      </c>
      <c r="BE172" s="149">
        <f t="shared" si="109"/>
        <v>-5.8146181890390612E-35</v>
      </c>
      <c r="BF172" s="159">
        <f t="shared" si="110"/>
        <v>70.058265900603558</v>
      </c>
      <c r="BG172" s="160">
        <f t="shared" si="111"/>
        <v>97.380260262053454</v>
      </c>
    </row>
    <row r="173" spans="1:59" x14ac:dyDescent="0.25">
      <c r="A173" s="60">
        <v>172</v>
      </c>
      <c r="B173" s="6">
        <v>36</v>
      </c>
      <c r="C173" s="6" t="s">
        <v>3</v>
      </c>
      <c r="D173" s="6">
        <v>64</v>
      </c>
      <c r="E173" s="6" t="s">
        <v>10</v>
      </c>
      <c r="F173" s="6" t="s">
        <v>11</v>
      </c>
      <c r="G173" s="12" t="s">
        <v>63</v>
      </c>
      <c r="H173" s="6">
        <v>4</v>
      </c>
      <c r="I173" s="84">
        <v>0</v>
      </c>
      <c r="J173" s="73">
        <v>5</v>
      </c>
      <c r="K173" s="45">
        <v>241</v>
      </c>
      <c r="L173" s="46">
        <v>137</v>
      </c>
      <c r="M173" s="46">
        <v>233</v>
      </c>
      <c r="N173" s="46">
        <f>COLOR!R176</f>
        <v>71.209460224208584</v>
      </c>
      <c r="O173" s="46">
        <f>COLOR!S176</f>
        <v>52.869947234395475</v>
      </c>
      <c r="P173" s="50">
        <f>COLOR!T176</f>
        <v>-31.696092491667915</v>
      </c>
      <c r="Q173" s="45">
        <v>109</v>
      </c>
      <c r="R173" s="46">
        <v>146</v>
      </c>
      <c r="S173" s="46">
        <v>135</v>
      </c>
      <c r="T173" s="46">
        <f>COLOR!R402</f>
        <v>57.636378130536983</v>
      </c>
      <c r="U173" s="46">
        <f>COLOR!S402</f>
        <v>-15.229798904884406</v>
      </c>
      <c r="V173" s="50">
        <f>COLOR!T402</f>
        <v>1.6661302540698086</v>
      </c>
      <c r="W173" s="75">
        <f>COLOR!BE402</f>
        <v>77.037924999912434</v>
      </c>
      <c r="X173" s="121">
        <v>1.6</v>
      </c>
      <c r="Y173" s="133">
        <v>1</v>
      </c>
      <c r="Z173" s="134">
        <v>1</v>
      </c>
      <c r="AA173" s="140">
        <v>1</v>
      </c>
      <c r="AB173" s="148">
        <f t="shared" si="80"/>
        <v>57.636378130536983</v>
      </c>
      <c r="AC173" s="135">
        <f t="shared" si="81"/>
        <v>-15.229798904884406</v>
      </c>
      <c r="AD173" s="135">
        <f t="shared" si="82"/>
        <v>1.6661302540698086</v>
      </c>
      <c r="AE173" s="136">
        <f t="shared" si="83"/>
        <v>15.320664630059134</v>
      </c>
      <c r="AF173" s="136">
        <f t="shared" si="84"/>
        <v>-15.409212924005613</v>
      </c>
      <c r="AG173" s="136">
        <f t="shared" si="85"/>
        <v>1.6661302540698086</v>
      </c>
      <c r="AH173" s="136">
        <f t="shared" si="86"/>
        <v>15.499026839155688</v>
      </c>
      <c r="AI173" s="136">
        <f t="shared" si="87"/>
        <v>173.82883478351263</v>
      </c>
      <c r="AJ173" s="136">
        <f t="shared" si="88"/>
        <v>71.209460224208584</v>
      </c>
      <c r="AK173" s="136">
        <f t="shared" si="89"/>
        <v>52.869947234395475</v>
      </c>
      <c r="AL173" s="136">
        <f t="shared" si="90"/>
        <v>-31.696092491667915</v>
      </c>
      <c r="AM173" s="136">
        <f t="shared" si="91"/>
        <v>61.643114780226099</v>
      </c>
      <c r="AN173" s="136">
        <f t="shared" si="92"/>
        <v>1.1780458838735297E-2</v>
      </c>
      <c r="AO173" s="136">
        <f t="shared" si="93"/>
        <v>53.492779471596378</v>
      </c>
      <c r="AP173" s="136">
        <f t="shared" si="94"/>
        <v>-31.696092491667915</v>
      </c>
      <c r="AQ173" s="136">
        <f t="shared" si="95"/>
        <v>62.178129071540987</v>
      </c>
      <c r="AR173" s="136">
        <f t="shared" si="96"/>
        <v>329.35197375331967</v>
      </c>
      <c r="AS173" s="136">
        <f t="shared" si="97"/>
        <v>38.838577955348335</v>
      </c>
      <c r="AT173" s="136">
        <f t="shared" si="98"/>
        <v>251.59040426841614</v>
      </c>
      <c r="AU173" s="136">
        <f t="shared" si="99"/>
        <v>155.52313896980704</v>
      </c>
      <c r="AV173" s="136">
        <f t="shared" si="100"/>
        <v>13.573082093671601</v>
      </c>
      <c r="AW173" s="136">
        <f t="shared" si="101"/>
        <v>46.679102232385297</v>
      </c>
      <c r="AX173" s="137">
        <f t="shared" si="102"/>
        <v>60.676056870880601</v>
      </c>
      <c r="AY173" s="137">
        <f t="shared" si="103"/>
        <v>1.3227676146137819</v>
      </c>
      <c r="AZ173" s="137">
        <f t="shared" si="104"/>
        <v>1.2066381756694491</v>
      </c>
      <c r="BA173" s="136">
        <f t="shared" si="105"/>
        <v>2.747736007990675</v>
      </c>
      <c r="BB173" s="137">
        <f t="shared" si="106"/>
        <v>1.7706161967548129</v>
      </c>
      <c r="BC173" s="137">
        <f t="shared" si="107"/>
        <v>12.483187087709812</v>
      </c>
      <c r="BD173" s="137">
        <f t="shared" si="108"/>
        <v>1.955728181047641</v>
      </c>
      <c r="BE173" s="149">
        <f t="shared" si="109"/>
        <v>-0.82548605971667166</v>
      </c>
      <c r="BF173" s="159">
        <f t="shared" si="110"/>
        <v>33.299959967439548</v>
      </c>
      <c r="BG173" s="160">
        <f t="shared" si="111"/>
        <v>75.832798516015387</v>
      </c>
    </row>
    <row r="174" spans="1:59" x14ac:dyDescent="0.25">
      <c r="A174" s="9">
        <v>173</v>
      </c>
      <c r="B174" s="5">
        <v>36</v>
      </c>
      <c r="C174" s="5" t="s">
        <v>3</v>
      </c>
      <c r="D174" s="5">
        <v>64</v>
      </c>
      <c r="E174" s="5" t="s">
        <v>10</v>
      </c>
      <c r="F174" s="5" t="s">
        <v>11</v>
      </c>
      <c r="G174" s="12" t="s">
        <v>63</v>
      </c>
      <c r="H174" s="5">
        <v>4</v>
      </c>
      <c r="I174" s="85">
        <v>0</v>
      </c>
      <c r="J174" s="61">
        <v>5</v>
      </c>
      <c r="K174" s="47">
        <v>255</v>
      </c>
      <c r="L174" s="44">
        <v>121</v>
      </c>
      <c r="M174" s="44">
        <v>252</v>
      </c>
      <c r="N174" s="44">
        <f>COLOR!R177</f>
        <v>70.856123852732679</v>
      </c>
      <c r="O174" s="44">
        <f>COLOR!S177</f>
        <v>67.608457584075182</v>
      </c>
      <c r="P174" s="51">
        <f>COLOR!T177</f>
        <v>-42.507508562782007</v>
      </c>
      <c r="Q174" s="47">
        <v>116</v>
      </c>
      <c r="R174" s="44">
        <v>129</v>
      </c>
      <c r="S174" s="44">
        <v>87</v>
      </c>
      <c r="T174" s="44">
        <f>COLOR!R403</f>
        <v>51.976200057591711</v>
      </c>
      <c r="U174" s="44">
        <f>COLOR!S403</f>
        <v>-12.439545423625464</v>
      </c>
      <c r="V174" s="51">
        <f>COLOR!T403</f>
        <v>21.228263609683985</v>
      </c>
      <c r="W174" s="63">
        <f>COLOR!BE403</f>
        <v>104.04990611457404</v>
      </c>
      <c r="X174" s="119">
        <v>1.9</v>
      </c>
      <c r="Y174" s="133">
        <v>1</v>
      </c>
      <c r="Z174" s="134">
        <v>1</v>
      </c>
      <c r="AA174" s="140">
        <v>1</v>
      </c>
      <c r="AB174" s="148">
        <f t="shared" si="80"/>
        <v>51.976200057591711</v>
      </c>
      <c r="AC174" s="135">
        <f t="shared" si="81"/>
        <v>-12.439545423625464</v>
      </c>
      <c r="AD174" s="135">
        <f t="shared" si="82"/>
        <v>21.228263609683985</v>
      </c>
      <c r="AE174" s="136">
        <f t="shared" si="83"/>
        <v>24.60450093435497</v>
      </c>
      <c r="AF174" s="136">
        <f t="shared" si="84"/>
        <v>-12.457363168158656</v>
      </c>
      <c r="AG174" s="136">
        <f t="shared" si="85"/>
        <v>21.228263609683985</v>
      </c>
      <c r="AH174" s="136">
        <f t="shared" si="86"/>
        <v>24.613514031637767</v>
      </c>
      <c r="AI174" s="136">
        <f t="shared" si="87"/>
        <v>120.40565165017659</v>
      </c>
      <c r="AJ174" s="136">
        <f t="shared" si="88"/>
        <v>70.856123852732679</v>
      </c>
      <c r="AK174" s="136">
        <f t="shared" si="89"/>
        <v>67.608457584075182</v>
      </c>
      <c r="AL174" s="136">
        <f t="shared" si="90"/>
        <v>-42.507508562782007</v>
      </c>
      <c r="AM174" s="136">
        <f t="shared" si="91"/>
        <v>79.861078261645559</v>
      </c>
      <c r="AN174" s="136">
        <f t="shared" si="92"/>
        <v>1.4323469167412117E-3</v>
      </c>
      <c r="AO174" s="136">
        <f t="shared" si="93"/>
        <v>67.705296349841362</v>
      </c>
      <c r="AP174" s="136">
        <f t="shared" si="94"/>
        <v>-42.507508562782007</v>
      </c>
      <c r="AQ174" s="136">
        <f t="shared" si="95"/>
        <v>79.943076235749317</v>
      </c>
      <c r="AR174" s="136">
        <f t="shared" si="96"/>
        <v>327.87810887945136</v>
      </c>
      <c r="AS174" s="136">
        <f t="shared" si="97"/>
        <v>52.27829513369354</v>
      </c>
      <c r="AT174" s="136">
        <f t="shared" si="98"/>
        <v>44.141880264813977</v>
      </c>
      <c r="AU174" s="136">
        <f t="shared" si="99"/>
        <v>152.52754277072523</v>
      </c>
      <c r="AV174" s="136">
        <f t="shared" si="100"/>
        <v>18.879923795140968</v>
      </c>
      <c r="AW174" s="136">
        <f t="shared" si="101"/>
        <v>55.329562204111554</v>
      </c>
      <c r="AX174" s="137">
        <f t="shared" si="102"/>
        <v>86.179697038923479</v>
      </c>
      <c r="AY174" s="137">
        <f t="shared" si="103"/>
        <v>0.68291542571075792</v>
      </c>
      <c r="AZ174" s="137">
        <f t="shared" si="104"/>
        <v>1.1594448414424878</v>
      </c>
      <c r="BA174" s="136">
        <f t="shared" si="105"/>
        <v>3.3525232810162091</v>
      </c>
      <c r="BB174" s="137">
        <f t="shared" si="106"/>
        <v>1.5355248126498844</v>
      </c>
      <c r="BC174" s="137">
        <f t="shared" si="107"/>
        <v>2.7773754892750329E-36</v>
      </c>
      <c r="BD174" s="137">
        <f t="shared" si="108"/>
        <v>1.9943052826689318</v>
      </c>
      <c r="BE174" s="149">
        <f t="shared" si="109"/>
        <v>-1.9334529200189008E-37</v>
      </c>
      <c r="BF174" s="159">
        <f t="shared" si="110"/>
        <v>60.724202761419569</v>
      </c>
      <c r="BG174" s="160">
        <f t="shared" si="111"/>
        <v>102.32268291997303</v>
      </c>
    </row>
    <row r="175" spans="1:59" x14ac:dyDescent="0.25">
      <c r="A175" s="9">
        <v>174</v>
      </c>
      <c r="B175" s="5">
        <v>36</v>
      </c>
      <c r="C175" s="5" t="s">
        <v>3</v>
      </c>
      <c r="D175" s="5">
        <v>64</v>
      </c>
      <c r="E175" s="5" t="s">
        <v>10</v>
      </c>
      <c r="F175" s="5" t="s">
        <v>11</v>
      </c>
      <c r="G175" s="12" t="s">
        <v>63</v>
      </c>
      <c r="H175" s="5">
        <v>4</v>
      </c>
      <c r="I175" s="85">
        <v>0</v>
      </c>
      <c r="J175" s="61">
        <v>5</v>
      </c>
      <c r="K175" s="47">
        <v>244</v>
      </c>
      <c r="L175" s="44">
        <v>138</v>
      </c>
      <c r="M175" s="44">
        <v>203</v>
      </c>
      <c r="N175" s="44">
        <f>COLOR!R178</f>
        <v>70.691198638217372</v>
      </c>
      <c r="O175" s="44">
        <f>COLOR!S178</f>
        <v>48.438672113083946</v>
      </c>
      <c r="P175" s="51">
        <f>COLOR!T178</f>
        <v>-15.899172922786242</v>
      </c>
      <c r="Q175" s="47">
        <v>97</v>
      </c>
      <c r="R175" s="44">
        <v>112</v>
      </c>
      <c r="S175" s="44">
        <v>61</v>
      </c>
      <c r="T175" s="44">
        <f>COLOR!R404</f>
        <v>44.922994809678613</v>
      </c>
      <c r="U175" s="44">
        <f>COLOR!S404</f>
        <v>-14.700362531965133</v>
      </c>
      <c r="V175" s="51">
        <f>COLOR!T404</f>
        <v>26.425892747265589</v>
      </c>
      <c r="W175" s="63">
        <f>COLOR!BE404</f>
        <v>80.261754331886038</v>
      </c>
      <c r="X175" s="119">
        <v>2.4</v>
      </c>
      <c r="Y175" s="133">
        <v>1</v>
      </c>
      <c r="Z175" s="134">
        <v>1</v>
      </c>
      <c r="AA175" s="140">
        <v>1</v>
      </c>
      <c r="AB175" s="148">
        <f t="shared" si="80"/>
        <v>44.922994809678613</v>
      </c>
      <c r="AC175" s="135">
        <f t="shared" si="81"/>
        <v>-14.700362531965133</v>
      </c>
      <c r="AD175" s="135">
        <f t="shared" si="82"/>
        <v>26.425892747265589</v>
      </c>
      <c r="AE175" s="136">
        <f t="shared" si="83"/>
        <v>30.239518284211943</v>
      </c>
      <c r="AF175" s="136">
        <f t="shared" si="84"/>
        <v>-14.820488999057728</v>
      </c>
      <c r="AG175" s="136">
        <f t="shared" si="85"/>
        <v>26.425892747265589</v>
      </c>
      <c r="AH175" s="136">
        <f t="shared" si="86"/>
        <v>30.298097327409444</v>
      </c>
      <c r="AI175" s="136">
        <f t="shared" si="87"/>
        <v>119.28510760072503</v>
      </c>
      <c r="AJ175" s="136">
        <f t="shared" si="88"/>
        <v>70.691198638217372</v>
      </c>
      <c r="AK175" s="136">
        <f t="shared" si="89"/>
        <v>48.438672113083946</v>
      </c>
      <c r="AL175" s="136">
        <f t="shared" si="90"/>
        <v>-15.899172922786242</v>
      </c>
      <c r="AM175" s="136">
        <f t="shared" si="91"/>
        <v>50.981257886673568</v>
      </c>
      <c r="AN175" s="136">
        <f t="shared" si="92"/>
        <v>8.1716669797351482E-3</v>
      </c>
      <c r="AO175" s="136">
        <f t="shared" si="93"/>
        <v>48.834496810532649</v>
      </c>
      <c r="AP175" s="136">
        <f t="shared" si="94"/>
        <v>-15.899172922786242</v>
      </c>
      <c r="AQ175" s="136">
        <f t="shared" si="95"/>
        <v>51.35748999285871</v>
      </c>
      <c r="AR175" s="136">
        <f t="shared" si="96"/>
        <v>341.9661713162655</v>
      </c>
      <c r="AS175" s="136">
        <f t="shared" si="97"/>
        <v>40.827793660134077</v>
      </c>
      <c r="AT175" s="136">
        <f t="shared" si="98"/>
        <v>50.625639458495272</v>
      </c>
      <c r="AU175" s="136">
        <f t="shared" si="99"/>
        <v>137.31893628445954</v>
      </c>
      <c r="AV175" s="136">
        <f t="shared" si="100"/>
        <v>25.768203828538759</v>
      </c>
      <c r="AW175" s="136">
        <f t="shared" si="101"/>
        <v>21.059392665449266</v>
      </c>
      <c r="AX175" s="137">
        <f t="shared" si="102"/>
        <v>73.483810345924326</v>
      </c>
      <c r="AY175" s="137">
        <f t="shared" si="103"/>
        <v>0.64971608296085259</v>
      </c>
      <c r="AZ175" s="137">
        <f t="shared" si="104"/>
        <v>1.1016154900142081</v>
      </c>
      <c r="BA175" s="136">
        <f t="shared" si="105"/>
        <v>2.8372507147060331</v>
      </c>
      <c r="BB175" s="137">
        <f t="shared" si="106"/>
        <v>1.3978971125919437</v>
      </c>
      <c r="BC175" s="137">
        <f t="shared" si="107"/>
        <v>3.1234078770168867E-34</v>
      </c>
      <c r="BD175" s="137">
        <f t="shared" si="108"/>
        <v>1.9684842313635444</v>
      </c>
      <c r="BE175" s="149">
        <f t="shared" si="109"/>
        <v>-2.1461891979741962E-35</v>
      </c>
      <c r="BF175" s="159">
        <f t="shared" si="110"/>
        <v>58.013587564183155</v>
      </c>
      <c r="BG175" s="160">
        <f t="shared" si="111"/>
        <v>76.01282049682743</v>
      </c>
    </row>
    <row r="176" spans="1:59" x14ac:dyDescent="0.25">
      <c r="A176" s="9">
        <v>175</v>
      </c>
      <c r="B176" s="5">
        <v>36</v>
      </c>
      <c r="C176" s="5" t="s">
        <v>3</v>
      </c>
      <c r="D176" s="5">
        <v>64</v>
      </c>
      <c r="E176" s="5" t="s">
        <v>10</v>
      </c>
      <c r="F176" s="5" t="s">
        <v>11</v>
      </c>
      <c r="G176" s="12" t="s">
        <v>63</v>
      </c>
      <c r="H176" s="5">
        <v>4</v>
      </c>
      <c r="I176" s="85">
        <v>0</v>
      </c>
      <c r="J176" s="61">
        <v>5</v>
      </c>
      <c r="K176" s="47">
        <v>228</v>
      </c>
      <c r="L176" s="44">
        <v>143</v>
      </c>
      <c r="M176" s="44">
        <v>220</v>
      </c>
      <c r="N176" s="44">
        <f>COLOR!R179</f>
        <v>70.403103250477855</v>
      </c>
      <c r="O176" s="44">
        <f>COLOR!S179</f>
        <v>43.59227616124339</v>
      </c>
      <c r="P176" s="51">
        <f>COLOR!T179</f>
        <v>-25.915580166331598</v>
      </c>
      <c r="Q176" s="47">
        <v>118</v>
      </c>
      <c r="R176" s="44">
        <v>138</v>
      </c>
      <c r="S176" s="44">
        <v>145</v>
      </c>
      <c r="T176" s="44">
        <f>COLOR!R405</f>
        <v>56.182690251784621</v>
      </c>
      <c r="U176" s="44">
        <f>COLOR!S405</f>
        <v>-5.5829937428451544</v>
      </c>
      <c r="V176" s="51">
        <f>COLOR!T405</f>
        <v>-6.1384606695324306</v>
      </c>
      <c r="W176" s="63">
        <f>COLOR!BE405</f>
        <v>54.877698308001527</v>
      </c>
      <c r="X176" s="119">
        <v>1.6</v>
      </c>
      <c r="Y176" s="133">
        <v>1</v>
      </c>
      <c r="Z176" s="134">
        <v>1</v>
      </c>
      <c r="AA176" s="140">
        <v>1</v>
      </c>
      <c r="AB176" s="148">
        <f t="shared" si="80"/>
        <v>56.182690251784621</v>
      </c>
      <c r="AC176" s="135">
        <f t="shared" si="81"/>
        <v>-5.5829937428451544</v>
      </c>
      <c r="AD176" s="135">
        <f t="shared" si="82"/>
        <v>-6.1384606695324306</v>
      </c>
      <c r="AE176" s="136">
        <f t="shared" si="83"/>
        <v>8.2976212569654368</v>
      </c>
      <c r="AF176" s="136">
        <f t="shared" si="84"/>
        <v>-5.9387951939283088</v>
      </c>
      <c r="AG176" s="136">
        <f t="shared" si="85"/>
        <v>-6.1384606695324306</v>
      </c>
      <c r="AH176" s="136">
        <f t="shared" si="86"/>
        <v>8.5410764981249585</v>
      </c>
      <c r="AI176" s="136">
        <f t="shared" si="87"/>
        <v>225.94714785480323</v>
      </c>
      <c r="AJ176" s="136">
        <f t="shared" si="88"/>
        <v>70.403103250477855</v>
      </c>
      <c r="AK176" s="136">
        <f t="shared" si="89"/>
        <v>43.59227616124339</v>
      </c>
      <c r="AL176" s="136">
        <f t="shared" si="90"/>
        <v>-25.915580166331598</v>
      </c>
      <c r="AM176" s="136">
        <f t="shared" si="91"/>
        <v>50.713941241789406</v>
      </c>
      <c r="AN176" s="136">
        <f t="shared" si="92"/>
        <v>6.3729509197306577E-2</v>
      </c>
      <c r="AO176" s="136">
        <f t="shared" si="93"/>
        <v>46.370390525792871</v>
      </c>
      <c r="AP176" s="136">
        <f t="shared" si="94"/>
        <v>-25.915580166331598</v>
      </c>
      <c r="AQ176" s="136">
        <f t="shared" si="95"/>
        <v>53.12090372793088</v>
      </c>
      <c r="AR176" s="136">
        <f t="shared" si="96"/>
        <v>330.79995776621843</v>
      </c>
      <c r="AS176" s="136">
        <f t="shared" si="97"/>
        <v>30.830990113027919</v>
      </c>
      <c r="AT176" s="136">
        <f t="shared" si="98"/>
        <v>278.37355281051083</v>
      </c>
      <c r="AU176" s="136">
        <f t="shared" si="99"/>
        <v>104.85280991141519</v>
      </c>
      <c r="AV176" s="136">
        <f t="shared" si="100"/>
        <v>14.220412998693234</v>
      </c>
      <c r="AW176" s="136">
        <f t="shared" si="101"/>
        <v>44.579827229805922</v>
      </c>
      <c r="AX176" s="137">
        <f t="shared" si="102"/>
        <v>33.764246924988726</v>
      </c>
      <c r="AY176" s="137">
        <f t="shared" si="103"/>
        <v>0.49338286947218418</v>
      </c>
      <c r="AZ176" s="137">
        <f t="shared" si="104"/>
        <v>1.1889849078839538</v>
      </c>
      <c r="BA176" s="136">
        <f t="shared" si="105"/>
        <v>2.3873945550862565</v>
      </c>
      <c r="BB176" s="137">
        <f t="shared" si="106"/>
        <v>1.2281722355595139</v>
      </c>
      <c r="BC176" s="137">
        <f t="shared" si="107"/>
        <v>29.458662455721495</v>
      </c>
      <c r="BD176" s="137">
        <f t="shared" si="108"/>
        <v>1.8029740823843936</v>
      </c>
      <c r="BE176" s="149">
        <f t="shared" si="109"/>
        <v>-1.544108892868695</v>
      </c>
      <c r="BF176" s="159">
        <f t="shared" si="110"/>
        <v>21.326994367203952</v>
      </c>
      <c r="BG176" s="160">
        <f t="shared" si="111"/>
        <v>53.003222786266775</v>
      </c>
    </row>
    <row r="177" spans="1:59" ht="15" thickBot="1" x14ac:dyDescent="0.3">
      <c r="A177" s="16">
        <v>176</v>
      </c>
      <c r="B177" s="18">
        <v>36</v>
      </c>
      <c r="C177" s="18" t="s">
        <v>3</v>
      </c>
      <c r="D177" s="18">
        <v>64</v>
      </c>
      <c r="E177" s="18" t="s">
        <v>10</v>
      </c>
      <c r="F177" s="18" t="s">
        <v>11</v>
      </c>
      <c r="G177" s="90" t="s">
        <v>63</v>
      </c>
      <c r="H177" s="18">
        <v>4</v>
      </c>
      <c r="I177" s="86">
        <v>0</v>
      </c>
      <c r="J177" s="77">
        <v>5</v>
      </c>
      <c r="K177" s="48">
        <v>194</v>
      </c>
      <c r="L177" s="49">
        <v>118</v>
      </c>
      <c r="M177" s="49">
        <v>198</v>
      </c>
      <c r="N177" s="49">
        <f>COLOR!R180</f>
        <v>60.359019624667454</v>
      </c>
      <c r="O177" s="49">
        <f>COLOR!S180</f>
        <v>42.210279690433559</v>
      </c>
      <c r="P177" s="52">
        <f>COLOR!T180</f>
        <v>-29.428679836972815</v>
      </c>
      <c r="Q177" s="48">
        <v>72</v>
      </c>
      <c r="R177" s="49">
        <v>112</v>
      </c>
      <c r="S177" s="49">
        <v>47</v>
      </c>
      <c r="T177" s="49">
        <f>COLOR!R406</f>
        <v>43.048711464349672</v>
      </c>
      <c r="U177" s="49">
        <f>COLOR!S406</f>
        <v>-26.662447456159644</v>
      </c>
      <c r="V177" s="52">
        <f>COLOR!T406</f>
        <v>31.299370259626002</v>
      </c>
      <c r="W177" s="64">
        <f>COLOR!BE406</f>
        <v>93.439795492869408</v>
      </c>
      <c r="X177" s="120">
        <v>1.8</v>
      </c>
      <c r="Y177" s="133">
        <v>1</v>
      </c>
      <c r="Z177" s="134">
        <v>1</v>
      </c>
      <c r="AA177" s="140">
        <v>1</v>
      </c>
      <c r="AB177" s="148">
        <f t="shared" si="80"/>
        <v>43.048711464349672</v>
      </c>
      <c r="AC177" s="135">
        <f t="shared" si="81"/>
        <v>-26.662447456159644</v>
      </c>
      <c r="AD177" s="135">
        <f t="shared" si="82"/>
        <v>31.299370259626002</v>
      </c>
      <c r="AE177" s="136">
        <f t="shared" si="83"/>
        <v>41.116136528151991</v>
      </c>
      <c r="AF177" s="136">
        <f t="shared" si="84"/>
        <v>-26.75094183851769</v>
      </c>
      <c r="AG177" s="136">
        <f t="shared" si="85"/>
        <v>31.299370259626002</v>
      </c>
      <c r="AH177" s="136">
        <f t="shared" si="86"/>
        <v>41.173577302645405</v>
      </c>
      <c r="AI177" s="136">
        <f t="shared" si="87"/>
        <v>130.51984489717182</v>
      </c>
      <c r="AJ177" s="136">
        <f t="shared" si="88"/>
        <v>60.359019624667454</v>
      </c>
      <c r="AK177" s="136">
        <f t="shared" si="89"/>
        <v>42.210279690433559</v>
      </c>
      <c r="AL177" s="136">
        <f t="shared" si="90"/>
        <v>-29.428679836972815</v>
      </c>
      <c r="AM177" s="136">
        <f t="shared" si="91"/>
        <v>51.456339827971426</v>
      </c>
      <c r="AN177" s="136">
        <f t="shared" si="92"/>
        <v>3.3190644821168847E-3</v>
      </c>
      <c r="AO177" s="136">
        <f t="shared" si="93"/>
        <v>42.350378330534298</v>
      </c>
      <c r="AP177" s="136">
        <f t="shared" si="94"/>
        <v>-29.428679836972815</v>
      </c>
      <c r="AQ177" s="136">
        <f t="shared" si="95"/>
        <v>51.571326739637399</v>
      </c>
      <c r="AR177" s="136">
        <f t="shared" si="96"/>
        <v>325.20510875427465</v>
      </c>
      <c r="AS177" s="136">
        <f t="shared" si="97"/>
        <v>46.372452021141399</v>
      </c>
      <c r="AT177" s="136">
        <f t="shared" si="98"/>
        <v>47.862476825723235</v>
      </c>
      <c r="AU177" s="136">
        <f t="shared" si="99"/>
        <v>165.31473614289717</v>
      </c>
      <c r="AV177" s="136">
        <f t="shared" si="100"/>
        <v>17.310308160317781</v>
      </c>
      <c r="AW177" s="136">
        <f t="shared" si="101"/>
        <v>10.397749436991994</v>
      </c>
      <c r="AX177" s="137">
        <f t="shared" si="102"/>
        <v>91.404460089682601</v>
      </c>
      <c r="AY177" s="137">
        <f t="shared" si="103"/>
        <v>0.66265121292393325</v>
      </c>
      <c r="AZ177" s="137">
        <f t="shared" si="104"/>
        <v>1.0090994306177885</v>
      </c>
      <c r="BA177" s="136">
        <f t="shared" si="105"/>
        <v>3.0867603409513631</v>
      </c>
      <c r="BB177" s="137">
        <f t="shared" si="106"/>
        <v>1.4609314236709938</v>
      </c>
      <c r="BC177" s="137">
        <f t="shared" si="107"/>
        <v>4.2433308660919011E-35</v>
      </c>
      <c r="BD177" s="137">
        <f t="shared" si="108"/>
        <v>1.9868938750752656</v>
      </c>
      <c r="BE177" s="149">
        <f t="shared" si="109"/>
        <v>-2.9429909774875347E-36</v>
      </c>
      <c r="BF177" s="159">
        <f t="shared" si="110"/>
        <v>64.96232138409917</v>
      </c>
      <c r="BG177" s="160">
        <f t="shared" si="111"/>
        <v>91.822375340349879</v>
      </c>
    </row>
    <row r="178" spans="1:59" x14ac:dyDescent="0.25">
      <c r="A178" s="7">
        <v>177</v>
      </c>
      <c r="B178" s="8">
        <v>37</v>
      </c>
      <c r="C178" s="8" t="s">
        <v>3</v>
      </c>
      <c r="D178" s="8">
        <v>57</v>
      </c>
      <c r="E178" s="8" t="s">
        <v>10</v>
      </c>
      <c r="F178" s="8" t="s">
        <v>64</v>
      </c>
      <c r="G178" s="14" t="s">
        <v>63</v>
      </c>
      <c r="H178" s="8">
        <v>4</v>
      </c>
      <c r="I178" s="91">
        <v>0</v>
      </c>
      <c r="J178" s="92">
        <v>7</v>
      </c>
      <c r="K178" s="45">
        <v>254</v>
      </c>
      <c r="L178" s="46">
        <v>148</v>
      </c>
      <c r="M178" s="46">
        <v>209</v>
      </c>
      <c r="N178" s="46">
        <f>COLOR!R181</f>
        <v>74.107284165341895</v>
      </c>
      <c r="O178" s="46">
        <f>COLOR!S181</f>
        <v>47.512059070654587</v>
      </c>
      <c r="P178" s="50">
        <f>COLOR!T181</f>
        <v>-13.949261781573941</v>
      </c>
      <c r="Q178" s="45">
        <v>100</v>
      </c>
      <c r="R178" s="46">
        <v>111</v>
      </c>
      <c r="S178" s="46">
        <v>110</v>
      </c>
      <c r="T178" s="46">
        <f>COLOR!R407</f>
        <v>45.9402590141556</v>
      </c>
      <c r="U178" s="46">
        <f>COLOR!S407</f>
        <v>-4.3584518880558365</v>
      </c>
      <c r="V178" s="50">
        <f>COLOR!T407</f>
        <v>-0.86171849139866641</v>
      </c>
      <c r="W178" s="75">
        <f>COLOR!BE407</f>
        <v>60.458374129292224</v>
      </c>
      <c r="X178" s="121">
        <v>2.6</v>
      </c>
      <c r="Y178" s="133">
        <v>1</v>
      </c>
      <c r="Z178" s="134">
        <v>1</v>
      </c>
      <c r="AA178" s="140">
        <v>1</v>
      </c>
      <c r="AB178" s="148">
        <f t="shared" si="80"/>
        <v>45.9402590141556</v>
      </c>
      <c r="AC178" s="135">
        <f t="shared" si="81"/>
        <v>-4.3584518880558365</v>
      </c>
      <c r="AD178" s="135">
        <f t="shared" si="82"/>
        <v>-0.86171849139866641</v>
      </c>
      <c r="AE178" s="136">
        <f t="shared" si="83"/>
        <v>4.4428213579791702</v>
      </c>
      <c r="AF178" s="136">
        <f t="shared" si="84"/>
        <v>-4.8075363382912606</v>
      </c>
      <c r="AG178" s="136">
        <f t="shared" si="85"/>
        <v>-0.86171849139866641</v>
      </c>
      <c r="AH178" s="136">
        <f t="shared" si="86"/>
        <v>4.8841544204098764</v>
      </c>
      <c r="AI178" s="136">
        <f t="shared" si="87"/>
        <v>190.16197095580614</v>
      </c>
      <c r="AJ178" s="136">
        <f t="shared" si="88"/>
        <v>74.107284165341895</v>
      </c>
      <c r="AK178" s="136">
        <f t="shared" si="89"/>
        <v>47.512059070654587</v>
      </c>
      <c r="AL178" s="136">
        <f t="shared" si="90"/>
        <v>-13.949261781573941</v>
      </c>
      <c r="AM178" s="136">
        <f t="shared" si="91"/>
        <v>49.517448049997995</v>
      </c>
      <c r="AN178" s="136">
        <f t="shared" si="92"/>
        <v>0.10303760641849063</v>
      </c>
      <c r="AO178" s="136">
        <f t="shared" si="93"/>
        <v>52.407587913308767</v>
      </c>
      <c r="AP178" s="136">
        <f t="shared" si="94"/>
        <v>-13.949261781573941</v>
      </c>
      <c r="AQ178" s="136">
        <f t="shared" si="95"/>
        <v>54.232252167341038</v>
      </c>
      <c r="AR178" s="136">
        <f t="shared" si="96"/>
        <v>345.09522102758967</v>
      </c>
      <c r="AS178" s="136">
        <f t="shared" si="97"/>
        <v>29.558203293875458</v>
      </c>
      <c r="AT178" s="136">
        <f t="shared" si="98"/>
        <v>267.62859599169792</v>
      </c>
      <c r="AU178" s="136">
        <f t="shared" si="99"/>
        <v>154.93325007178353</v>
      </c>
      <c r="AV178" s="136">
        <f t="shared" si="100"/>
        <v>28.167025151186294</v>
      </c>
      <c r="AW178" s="136">
        <f t="shared" si="101"/>
        <v>49.34809774693116</v>
      </c>
      <c r="AX178" s="137">
        <f t="shared" si="102"/>
        <v>31.774509929463409</v>
      </c>
      <c r="AY178" s="137">
        <f t="shared" si="103"/>
        <v>0.79787419057251396</v>
      </c>
      <c r="AZ178" s="137">
        <f t="shared" si="104"/>
        <v>1.1373103640382265</v>
      </c>
      <c r="BA178" s="136">
        <f t="shared" si="105"/>
        <v>2.3301191482243953</v>
      </c>
      <c r="BB178" s="137">
        <f t="shared" si="106"/>
        <v>1.3537559129181804</v>
      </c>
      <c r="BC178" s="137">
        <f t="shared" si="107"/>
        <v>27.501958666604853</v>
      </c>
      <c r="BD178" s="137">
        <f t="shared" si="108"/>
        <v>1.7476593108070846</v>
      </c>
      <c r="BE178" s="149">
        <f t="shared" si="109"/>
        <v>-1.4316672293810908</v>
      </c>
      <c r="BF178" s="159">
        <f t="shared" si="110"/>
        <v>30.018989407677935</v>
      </c>
      <c r="BG178" s="160">
        <f t="shared" si="111"/>
        <v>53.496109171508074</v>
      </c>
    </row>
    <row r="179" spans="1:59" x14ac:dyDescent="0.25">
      <c r="A179" s="9">
        <v>178</v>
      </c>
      <c r="B179" s="5">
        <v>37</v>
      </c>
      <c r="C179" s="5" t="s">
        <v>3</v>
      </c>
      <c r="D179" s="5">
        <v>57</v>
      </c>
      <c r="E179" s="5" t="s">
        <v>10</v>
      </c>
      <c r="F179" s="5" t="s">
        <v>64</v>
      </c>
      <c r="G179" s="12" t="s">
        <v>63</v>
      </c>
      <c r="H179" s="5">
        <v>4</v>
      </c>
      <c r="I179" s="85">
        <v>0</v>
      </c>
      <c r="J179" s="93">
        <v>7</v>
      </c>
      <c r="K179" s="47">
        <v>254</v>
      </c>
      <c r="L179" s="44">
        <v>117</v>
      </c>
      <c r="M179" s="44">
        <v>253</v>
      </c>
      <c r="N179" s="44">
        <f>COLOR!R182</f>
        <v>70.106258870084602</v>
      </c>
      <c r="O179" s="44">
        <f>COLOR!S182</f>
        <v>69.300189778747296</v>
      </c>
      <c r="P179" s="51">
        <f>COLOR!T182</f>
        <v>-44.237051596514675</v>
      </c>
      <c r="Q179" s="47">
        <v>134</v>
      </c>
      <c r="R179" s="44">
        <v>122</v>
      </c>
      <c r="S179" s="44">
        <v>149</v>
      </c>
      <c r="T179" s="44">
        <f>COLOR!R408</f>
        <v>53.144974748891102</v>
      </c>
      <c r="U179" s="44">
        <f>COLOR!S408</f>
        <v>10.050483464329684</v>
      </c>
      <c r="V179" s="51">
        <f>COLOR!T408</f>
        <v>-12.872239599550328</v>
      </c>
      <c r="W179" s="63">
        <f>COLOR!BE408</f>
        <v>69.151748271388684</v>
      </c>
      <c r="X179" s="119">
        <v>1.8</v>
      </c>
      <c r="Y179" s="133">
        <v>1</v>
      </c>
      <c r="Z179" s="134">
        <v>1</v>
      </c>
      <c r="AA179" s="140">
        <v>1</v>
      </c>
      <c r="AB179" s="148">
        <f t="shared" si="80"/>
        <v>53.144974748891102</v>
      </c>
      <c r="AC179" s="135">
        <f t="shared" si="81"/>
        <v>10.050483464329684</v>
      </c>
      <c r="AD179" s="135">
        <f t="shared" si="82"/>
        <v>-12.872239599550328</v>
      </c>
      <c r="AE179" s="136">
        <f t="shared" si="83"/>
        <v>16.331159486545832</v>
      </c>
      <c r="AF179" s="136">
        <f t="shared" si="84"/>
        <v>10.072091094891817</v>
      </c>
      <c r="AG179" s="136">
        <f t="shared" si="85"/>
        <v>-12.872239599550328</v>
      </c>
      <c r="AH179" s="136">
        <f t="shared" si="86"/>
        <v>16.344466076688789</v>
      </c>
      <c r="AI179" s="136">
        <f t="shared" si="87"/>
        <v>308.04197529716515</v>
      </c>
      <c r="AJ179" s="136">
        <f t="shared" si="88"/>
        <v>70.106258870084602</v>
      </c>
      <c r="AK179" s="136">
        <f t="shared" si="89"/>
        <v>69.300189778747296</v>
      </c>
      <c r="AL179" s="136">
        <f t="shared" si="90"/>
        <v>-44.237051596514675</v>
      </c>
      <c r="AM179" s="136">
        <f t="shared" si="91"/>
        <v>82.215771220144205</v>
      </c>
      <c r="AN179" s="136">
        <f t="shared" si="92"/>
        <v>2.1499095679148872E-3</v>
      </c>
      <c r="AO179" s="136">
        <f t="shared" si="93"/>
        <v>69.449178919810947</v>
      </c>
      <c r="AP179" s="136">
        <f t="shared" si="94"/>
        <v>-44.237051596514675</v>
      </c>
      <c r="AQ179" s="136">
        <f t="shared" si="95"/>
        <v>82.3413941258503</v>
      </c>
      <c r="AR179" s="136">
        <f t="shared" si="96"/>
        <v>327.50408156222386</v>
      </c>
      <c r="AS179" s="136">
        <f t="shared" si="97"/>
        <v>49.342930101269545</v>
      </c>
      <c r="AT179" s="136">
        <f t="shared" si="98"/>
        <v>317.77302842969448</v>
      </c>
      <c r="AU179" s="136">
        <f t="shared" si="99"/>
        <v>19.462106265058708</v>
      </c>
      <c r="AV179" s="136">
        <f t="shared" si="100"/>
        <v>16.961284121193501</v>
      </c>
      <c r="AW179" s="136">
        <f t="shared" si="101"/>
        <v>65.996928049161511</v>
      </c>
      <c r="AX179" s="137">
        <f t="shared" si="102"/>
        <v>12.401430491958429</v>
      </c>
      <c r="AY179" s="137">
        <f t="shared" si="103"/>
        <v>0.9314064466424391</v>
      </c>
      <c r="AZ179" s="137">
        <f t="shared" si="104"/>
        <v>1.1627572813049878</v>
      </c>
      <c r="BA179" s="136">
        <f t="shared" si="105"/>
        <v>3.2204318545571295</v>
      </c>
      <c r="BB179" s="137">
        <f t="shared" si="106"/>
        <v>1.6893748478882458</v>
      </c>
      <c r="BC179" s="137">
        <f t="shared" si="107"/>
        <v>1.606320635312332</v>
      </c>
      <c r="BD179" s="137">
        <f t="shared" si="108"/>
        <v>1.9914842121608296</v>
      </c>
      <c r="BE179" s="149">
        <f t="shared" si="109"/>
        <v>-0.11160634281376003</v>
      </c>
      <c r="BF179" s="159">
        <f t="shared" si="110"/>
        <v>25.881523719303033</v>
      </c>
      <c r="BG179" s="160">
        <f t="shared" si="111"/>
        <v>67.039384916253937</v>
      </c>
    </row>
    <row r="180" spans="1:59" x14ac:dyDescent="0.25">
      <c r="A180" s="9">
        <v>179</v>
      </c>
      <c r="B180" s="5">
        <v>37</v>
      </c>
      <c r="C180" s="5" t="s">
        <v>3</v>
      </c>
      <c r="D180" s="5">
        <v>57</v>
      </c>
      <c r="E180" s="5" t="s">
        <v>10</v>
      </c>
      <c r="F180" s="5" t="s">
        <v>64</v>
      </c>
      <c r="G180" s="12" t="s">
        <v>63</v>
      </c>
      <c r="H180" s="5">
        <v>4</v>
      </c>
      <c r="I180" s="85">
        <v>0</v>
      </c>
      <c r="J180" s="94">
        <v>7</v>
      </c>
      <c r="K180" s="47">
        <v>238</v>
      </c>
      <c r="L180" s="44">
        <v>115</v>
      </c>
      <c r="M180" s="44">
        <v>225</v>
      </c>
      <c r="N180" s="44">
        <f>COLOR!R183</f>
        <v>66.437440146455501</v>
      </c>
      <c r="O180" s="44">
        <f>COLOR!S183</f>
        <v>61.301707149847672</v>
      </c>
      <c r="P180" s="51">
        <f>COLOR!T183</f>
        <v>-34.701601566328755</v>
      </c>
      <c r="Q180" s="47">
        <v>148</v>
      </c>
      <c r="R180" s="44">
        <v>103</v>
      </c>
      <c r="S180" s="44">
        <v>127</v>
      </c>
      <c r="T180" s="44">
        <f>COLOR!R409</f>
        <v>48.944882271207391</v>
      </c>
      <c r="U180" s="44">
        <f>COLOR!S409</f>
        <v>21.920355564221005</v>
      </c>
      <c r="V180" s="51">
        <f>COLOR!T409</f>
        <v>-6.0589362638062028</v>
      </c>
      <c r="W180" s="63">
        <f>COLOR!BE409</f>
        <v>51.742465242409679</v>
      </c>
      <c r="X180" s="119">
        <v>1.8</v>
      </c>
      <c r="Y180" s="133">
        <v>1</v>
      </c>
      <c r="Z180" s="134">
        <v>1</v>
      </c>
      <c r="AA180" s="140">
        <v>1</v>
      </c>
      <c r="AB180" s="148">
        <f t="shared" si="80"/>
        <v>48.944882271207391</v>
      </c>
      <c r="AC180" s="135">
        <f t="shared" si="81"/>
        <v>21.920355564221005</v>
      </c>
      <c r="AD180" s="135">
        <f t="shared" si="82"/>
        <v>-6.0589362638062028</v>
      </c>
      <c r="AE180" s="136">
        <f t="shared" si="83"/>
        <v>22.742310716168237</v>
      </c>
      <c r="AF180" s="136">
        <f t="shared" si="84"/>
        <v>21.98986209650829</v>
      </c>
      <c r="AG180" s="136">
        <f t="shared" si="85"/>
        <v>-6.0589362638062028</v>
      </c>
      <c r="AH180" s="136">
        <f t="shared" si="86"/>
        <v>22.809312652342633</v>
      </c>
      <c r="AI180" s="136">
        <f t="shared" si="87"/>
        <v>344.5953523858509</v>
      </c>
      <c r="AJ180" s="136">
        <f t="shared" si="88"/>
        <v>66.437440146455501</v>
      </c>
      <c r="AK180" s="136">
        <f t="shared" si="89"/>
        <v>61.301707149847672</v>
      </c>
      <c r="AL180" s="136">
        <f t="shared" si="90"/>
        <v>-34.701601566328755</v>
      </c>
      <c r="AM180" s="136">
        <f t="shared" si="91"/>
        <v>70.442178066510095</v>
      </c>
      <c r="AN180" s="136">
        <f t="shared" si="92"/>
        <v>3.1708670091434299E-3</v>
      </c>
      <c r="AO180" s="136">
        <f t="shared" si="93"/>
        <v>61.496086710653302</v>
      </c>
      <c r="AP180" s="136">
        <f t="shared" si="94"/>
        <v>-34.701601566328755</v>
      </c>
      <c r="AQ180" s="136">
        <f t="shared" si="95"/>
        <v>70.611400156011769</v>
      </c>
      <c r="AR180" s="136">
        <f t="shared" si="96"/>
        <v>330.5644152013262</v>
      </c>
      <c r="AS180" s="136">
        <f t="shared" si="97"/>
        <v>46.710356404177205</v>
      </c>
      <c r="AT180" s="136">
        <f t="shared" si="98"/>
        <v>337.57988379358858</v>
      </c>
      <c r="AU180" s="136">
        <f t="shared" si="99"/>
        <v>14.030937184524703</v>
      </c>
      <c r="AV180" s="136">
        <f t="shared" si="100"/>
        <v>17.49255787524811</v>
      </c>
      <c r="AW180" s="136">
        <f t="shared" si="101"/>
        <v>47.802087503669135</v>
      </c>
      <c r="AX180" s="137">
        <f t="shared" si="102"/>
        <v>9.8032897124977829</v>
      </c>
      <c r="AY180" s="137">
        <f t="shared" si="103"/>
        <v>1.3980586947855966</v>
      </c>
      <c r="AZ180" s="137">
        <f t="shared" si="104"/>
        <v>1.0997329722790599</v>
      </c>
      <c r="BA180" s="136">
        <f t="shared" si="105"/>
        <v>3.1019660381879741</v>
      </c>
      <c r="BB180" s="137">
        <f t="shared" si="106"/>
        <v>1.97955729861091</v>
      </c>
      <c r="BC180" s="137">
        <f t="shared" si="107"/>
        <v>5.6995122366405575E-2</v>
      </c>
      <c r="BD180" s="137">
        <f t="shared" si="108"/>
        <v>1.987537258215047</v>
      </c>
      <c r="BE180" s="149">
        <f t="shared" si="109"/>
        <v>-3.9542128747702817E-3</v>
      </c>
      <c r="BF180" s="159">
        <f t="shared" si="110"/>
        <v>22.687130213971987</v>
      </c>
      <c r="BG180" s="160">
        <f t="shared" si="111"/>
        <v>48.695925171856722</v>
      </c>
    </row>
    <row r="181" spans="1:59" x14ac:dyDescent="0.25">
      <c r="A181" s="9">
        <v>180</v>
      </c>
      <c r="B181" s="5">
        <v>37</v>
      </c>
      <c r="C181" s="5" t="s">
        <v>3</v>
      </c>
      <c r="D181" s="5">
        <v>57</v>
      </c>
      <c r="E181" s="5" t="s">
        <v>10</v>
      </c>
      <c r="F181" s="5" t="s">
        <v>64</v>
      </c>
      <c r="G181" s="12" t="s">
        <v>63</v>
      </c>
      <c r="H181" s="5">
        <v>4</v>
      </c>
      <c r="I181" s="85">
        <v>0</v>
      </c>
      <c r="J181" s="93">
        <v>7</v>
      </c>
      <c r="K181" s="47">
        <v>242</v>
      </c>
      <c r="L181" s="44">
        <v>130</v>
      </c>
      <c r="M181" s="44">
        <v>224</v>
      </c>
      <c r="N181" s="44">
        <f>COLOR!R184</f>
        <v>69.641527936346677</v>
      </c>
      <c r="O181" s="44">
        <f>COLOR!S184</f>
        <v>55.112831486479827</v>
      </c>
      <c r="P181" s="51">
        <f>COLOR!T184</f>
        <v>-29.14968347345479</v>
      </c>
      <c r="Q181" s="47">
        <v>88</v>
      </c>
      <c r="R181" s="44">
        <v>120</v>
      </c>
      <c r="S181" s="44">
        <v>66</v>
      </c>
      <c r="T181" s="44">
        <f>COLOR!R410</f>
        <v>46.871072838527489</v>
      </c>
      <c r="U181" s="44">
        <f>COLOR!S410</f>
        <v>-21.97530711865711</v>
      </c>
      <c r="V181" s="51">
        <f>COLOR!T410</f>
        <v>25.975045199604274</v>
      </c>
      <c r="W181" s="63">
        <f>COLOR!BE410</f>
        <v>97.466971073512823</v>
      </c>
      <c r="X181" s="119">
        <v>2.2000000000000002</v>
      </c>
      <c r="Y181" s="133">
        <v>1</v>
      </c>
      <c r="Z181" s="134">
        <v>1</v>
      </c>
      <c r="AA181" s="140">
        <v>1</v>
      </c>
      <c r="AB181" s="148">
        <f t="shared" si="80"/>
        <v>46.871072838527489</v>
      </c>
      <c r="AC181" s="135">
        <f t="shared" si="81"/>
        <v>-21.97530711865711</v>
      </c>
      <c r="AD181" s="135">
        <f t="shared" si="82"/>
        <v>25.975045199604274</v>
      </c>
      <c r="AE181" s="136">
        <f t="shared" si="83"/>
        <v>34.023772513946582</v>
      </c>
      <c r="AF181" s="136">
        <f t="shared" si="84"/>
        <v>-22.030485839629623</v>
      </c>
      <c r="AG181" s="136">
        <f t="shared" si="85"/>
        <v>25.975045199604274</v>
      </c>
      <c r="AH181" s="136">
        <f t="shared" si="86"/>
        <v>34.059437450604001</v>
      </c>
      <c r="AI181" s="136">
        <f t="shared" si="87"/>
        <v>130.3026244125509</v>
      </c>
      <c r="AJ181" s="136">
        <f t="shared" si="88"/>
        <v>69.641527936346677</v>
      </c>
      <c r="AK181" s="136">
        <f t="shared" si="89"/>
        <v>55.112831486479827</v>
      </c>
      <c r="AL181" s="136">
        <f t="shared" si="90"/>
        <v>-29.14968347345479</v>
      </c>
      <c r="AM181" s="136">
        <f t="shared" si="91"/>
        <v>62.346838260329811</v>
      </c>
      <c r="AN181" s="136">
        <f t="shared" si="92"/>
        <v>2.5109419711212277E-3</v>
      </c>
      <c r="AO181" s="136">
        <f t="shared" si="93"/>
        <v>55.251216608206555</v>
      </c>
      <c r="AP181" s="136">
        <f t="shared" si="94"/>
        <v>-29.14968347345479</v>
      </c>
      <c r="AQ181" s="136">
        <f t="shared" si="95"/>
        <v>62.469200277333172</v>
      </c>
      <c r="AR181" s="136">
        <f t="shared" si="96"/>
        <v>332.18456732063453</v>
      </c>
      <c r="AS181" s="136">
        <f t="shared" si="97"/>
        <v>48.264318863968583</v>
      </c>
      <c r="AT181" s="136">
        <f t="shared" si="98"/>
        <v>51.243595866592727</v>
      </c>
      <c r="AU181" s="136">
        <f t="shared" si="99"/>
        <v>158.11805709191637</v>
      </c>
      <c r="AV181" s="136">
        <f t="shared" si="100"/>
        <v>22.770455097819188</v>
      </c>
      <c r="AW181" s="136">
        <f t="shared" si="101"/>
        <v>28.409762826729171</v>
      </c>
      <c r="AX181" s="137">
        <f t="shared" si="102"/>
        <v>90.576391077605138</v>
      </c>
      <c r="AY181" s="137">
        <f t="shared" si="103"/>
        <v>0.64702166164910258</v>
      </c>
      <c r="AZ181" s="137">
        <f t="shared" si="104"/>
        <v>1.1088956268429917</v>
      </c>
      <c r="BA181" s="136">
        <f t="shared" si="105"/>
        <v>3.171894348878586</v>
      </c>
      <c r="BB181" s="137">
        <f t="shared" si="106"/>
        <v>1.468420896845906</v>
      </c>
      <c r="BC181" s="137">
        <f t="shared" si="107"/>
        <v>4.8647003382744921E-34</v>
      </c>
      <c r="BD181" s="137">
        <f t="shared" si="108"/>
        <v>1.9900699152963794</v>
      </c>
      <c r="BE181" s="149">
        <f t="shared" si="109"/>
        <v>-3.3793392366436717E-35</v>
      </c>
      <c r="BF181" s="159">
        <f t="shared" si="110"/>
        <v>65.625123982243906</v>
      </c>
      <c r="BG181" s="160">
        <f t="shared" si="111"/>
        <v>94.769809669974464</v>
      </c>
    </row>
    <row r="182" spans="1:59" x14ac:dyDescent="0.25">
      <c r="A182" s="9">
        <v>181</v>
      </c>
      <c r="B182" s="5">
        <v>37</v>
      </c>
      <c r="C182" s="5" t="s">
        <v>3</v>
      </c>
      <c r="D182" s="5">
        <v>57</v>
      </c>
      <c r="E182" s="5" t="s">
        <v>10</v>
      </c>
      <c r="F182" s="5" t="s">
        <v>64</v>
      </c>
      <c r="G182" s="12" t="s">
        <v>63</v>
      </c>
      <c r="H182" s="5">
        <v>4</v>
      </c>
      <c r="I182" s="85">
        <v>0</v>
      </c>
      <c r="J182" s="93">
        <v>7</v>
      </c>
      <c r="K182" s="47">
        <v>255</v>
      </c>
      <c r="L182" s="44">
        <v>152</v>
      </c>
      <c r="M182" s="44">
        <v>245</v>
      </c>
      <c r="N182" s="44">
        <f>COLOR!R185</f>
        <v>76.268421734822198</v>
      </c>
      <c r="O182" s="44">
        <f>COLOR!S185</f>
        <v>51.568959024904935</v>
      </c>
      <c r="P182" s="51">
        <f>COLOR!T185</f>
        <v>-30.304795962267981</v>
      </c>
      <c r="Q182" s="47">
        <v>104</v>
      </c>
      <c r="R182" s="44">
        <v>128</v>
      </c>
      <c r="S182" s="44">
        <v>80</v>
      </c>
      <c r="T182" s="44">
        <f>COLOR!R411</f>
        <v>50.66590016615848</v>
      </c>
      <c r="U182" s="44">
        <f>COLOR!S411</f>
        <v>-17.784683926248878</v>
      </c>
      <c r="V182" s="51">
        <f>COLOR!T411</f>
        <v>23.276922463572902</v>
      </c>
      <c r="W182" s="63">
        <f>COLOR!BE411</f>
        <v>91.303983761586835</v>
      </c>
      <c r="X182" s="119">
        <v>2.2999999999999998</v>
      </c>
      <c r="Y182" s="133">
        <v>1</v>
      </c>
      <c r="Z182" s="134">
        <v>1</v>
      </c>
      <c r="AA182" s="140">
        <v>1</v>
      </c>
      <c r="AB182" s="148">
        <f t="shared" si="80"/>
        <v>50.66590016615848</v>
      </c>
      <c r="AC182" s="135">
        <f t="shared" si="81"/>
        <v>-17.784683926248878</v>
      </c>
      <c r="AD182" s="135">
        <f t="shared" si="82"/>
        <v>23.276922463572902</v>
      </c>
      <c r="AE182" s="136">
        <f t="shared" si="83"/>
        <v>29.293516377037427</v>
      </c>
      <c r="AF182" s="136">
        <f t="shared" si="84"/>
        <v>-17.861545581310555</v>
      </c>
      <c r="AG182" s="136">
        <f t="shared" si="85"/>
        <v>23.276922463572902</v>
      </c>
      <c r="AH182" s="136">
        <f t="shared" si="86"/>
        <v>29.340244203626174</v>
      </c>
      <c r="AI182" s="136">
        <f t="shared" si="87"/>
        <v>127.50082851242993</v>
      </c>
      <c r="AJ182" s="136">
        <f t="shared" si="88"/>
        <v>76.268421734822198</v>
      </c>
      <c r="AK182" s="136">
        <f t="shared" si="89"/>
        <v>51.568959024904935</v>
      </c>
      <c r="AL182" s="136">
        <f t="shared" si="90"/>
        <v>-30.304795962267981</v>
      </c>
      <c r="AM182" s="136">
        <f t="shared" si="91"/>
        <v>59.814197254723879</v>
      </c>
      <c r="AN182" s="136">
        <f t="shared" si="92"/>
        <v>4.3217892080855136E-3</v>
      </c>
      <c r="AO182" s="136">
        <f t="shared" si="93"/>
        <v>51.791829195490976</v>
      </c>
      <c r="AP182" s="136">
        <f t="shared" si="94"/>
        <v>-30.304795962267981</v>
      </c>
      <c r="AQ182" s="136">
        <f t="shared" si="95"/>
        <v>60.006451567557349</v>
      </c>
      <c r="AR182" s="136">
        <f t="shared" si="96"/>
        <v>329.66694629506054</v>
      </c>
      <c r="AS182" s="136">
        <f t="shared" si="97"/>
        <v>44.67334788559176</v>
      </c>
      <c r="AT182" s="136">
        <f t="shared" si="98"/>
        <v>48.583887403745223</v>
      </c>
      <c r="AU182" s="136">
        <f t="shared" si="99"/>
        <v>157.83388221736939</v>
      </c>
      <c r="AV182" s="136">
        <f t="shared" si="100"/>
        <v>25.602521568663718</v>
      </c>
      <c r="AW182" s="136">
        <f t="shared" si="101"/>
        <v>30.666207363931175</v>
      </c>
      <c r="AX182" s="137">
        <f t="shared" si="102"/>
        <v>82.353973147481113</v>
      </c>
      <c r="AY182" s="137">
        <f t="shared" si="103"/>
        <v>0.65912218057511651</v>
      </c>
      <c r="AZ182" s="137">
        <f t="shared" si="104"/>
        <v>1.1917131875027858</v>
      </c>
      <c r="BA182" s="136">
        <f t="shared" si="105"/>
        <v>3.0103006548516289</v>
      </c>
      <c r="BB182" s="137">
        <f t="shared" si="106"/>
        <v>1.4416779170791301</v>
      </c>
      <c r="BC182" s="137">
        <f t="shared" si="107"/>
        <v>7.1625493160811079E-35</v>
      </c>
      <c r="BD182" s="137">
        <f t="shared" si="108"/>
        <v>1.983029856977095</v>
      </c>
      <c r="BE182" s="149">
        <f t="shared" si="109"/>
        <v>-4.9579739612816053E-36</v>
      </c>
      <c r="BF182" s="159">
        <f t="shared" si="110"/>
        <v>61.874446064344525</v>
      </c>
      <c r="BG182" s="160">
        <f t="shared" si="111"/>
        <v>87.640905632371371</v>
      </c>
    </row>
    <row r="183" spans="1:59" x14ac:dyDescent="0.25">
      <c r="A183" s="9">
        <v>182</v>
      </c>
      <c r="B183" s="5">
        <v>37</v>
      </c>
      <c r="C183" s="5" t="s">
        <v>3</v>
      </c>
      <c r="D183" s="5">
        <v>57</v>
      </c>
      <c r="E183" s="5" t="s">
        <v>10</v>
      </c>
      <c r="F183" s="5" t="s">
        <v>64</v>
      </c>
      <c r="G183" s="12" t="s">
        <v>63</v>
      </c>
      <c r="H183" s="5">
        <v>4</v>
      </c>
      <c r="I183" s="85">
        <v>0</v>
      </c>
      <c r="J183" s="93">
        <v>7</v>
      </c>
      <c r="K183" s="47">
        <v>251</v>
      </c>
      <c r="L183" s="44">
        <v>151</v>
      </c>
      <c r="M183" s="44">
        <v>251</v>
      </c>
      <c r="N183" s="44">
        <f>COLOR!R186</f>
        <v>75.837778730037769</v>
      </c>
      <c r="O183" s="44">
        <f>COLOR!S186</f>
        <v>51.929213065763314</v>
      </c>
      <c r="P183" s="51">
        <f>COLOR!T186</f>
        <v>-34.2554074603431</v>
      </c>
      <c r="Q183" s="47">
        <v>87</v>
      </c>
      <c r="R183" s="44">
        <v>89</v>
      </c>
      <c r="S183" s="44">
        <v>84</v>
      </c>
      <c r="T183" s="44">
        <f>COLOR!R412</f>
        <v>37.534280521266957</v>
      </c>
      <c r="U183" s="44">
        <f>COLOR!S412</f>
        <v>-1.8464205858577387</v>
      </c>
      <c r="V183" s="51">
        <f>COLOR!T412</f>
        <v>2.6123710259475574</v>
      </c>
      <c r="W183" s="63">
        <f>COLOR!BE412</f>
        <v>75.618845800348367</v>
      </c>
      <c r="X183" s="119">
        <v>3.7</v>
      </c>
      <c r="Y183" s="133">
        <v>1</v>
      </c>
      <c r="Z183" s="134">
        <v>1</v>
      </c>
      <c r="AA183" s="140">
        <v>1</v>
      </c>
      <c r="AB183" s="148">
        <f t="shared" si="80"/>
        <v>37.534280521266957</v>
      </c>
      <c r="AC183" s="135">
        <f t="shared" si="81"/>
        <v>-1.8464205858577387</v>
      </c>
      <c r="AD183" s="135">
        <f t="shared" si="82"/>
        <v>2.6123710259475574</v>
      </c>
      <c r="AE183" s="136">
        <f t="shared" si="83"/>
        <v>3.1990235005528684</v>
      </c>
      <c r="AF183" s="136">
        <f t="shared" si="84"/>
        <v>-1.9096748744154375</v>
      </c>
      <c r="AG183" s="136">
        <f t="shared" si="85"/>
        <v>2.6123710259475574</v>
      </c>
      <c r="AH183" s="136">
        <f t="shared" si="86"/>
        <v>3.2359450711011628</v>
      </c>
      <c r="AI183" s="136">
        <f t="shared" si="87"/>
        <v>126.16725619518401</v>
      </c>
      <c r="AJ183" s="136">
        <f t="shared" si="88"/>
        <v>75.837778730037769</v>
      </c>
      <c r="AK183" s="136">
        <f t="shared" si="89"/>
        <v>51.929213065763314</v>
      </c>
      <c r="AL183" s="136">
        <f t="shared" si="90"/>
        <v>-34.2554074603431</v>
      </c>
      <c r="AM183" s="136">
        <f t="shared" si="91"/>
        <v>62.209935781220452</v>
      </c>
      <c r="AN183" s="136">
        <f t="shared" si="92"/>
        <v>3.4257789932684635E-2</v>
      </c>
      <c r="AO183" s="136">
        <f t="shared" si="93"/>
        <v>53.708193138339851</v>
      </c>
      <c r="AP183" s="136">
        <f t="shared" si="94"/>
        <v>-34.2554074603431</v>
      </c>
      <c r="AQ183" s="136">
        <f t="shared" si="95"/>
        <v>63.702456392664686</v>
      </c>
      <c r="AR183" s="136">
        <f t="shared" si="96"/>
        <v>327.47002521997018</v>
      </c>
      <c r="AS183" s="136">
        <f t="shared" si="97"/>
        <v>33.469200731882921</v>
      </c>
      <c r="AT183" s="136">
        <f t="shared" si="98"/>
        <v>46.818640707577089</v>
      </c>
      <c r="AU183" s="136">
        <f t="shared" si="99"/>
        <v>158.69723097521381</v>
      </c>
      <c r="AV183" s="136">
        <f t="shared" si="100"/>
        <v>38.303498208770812</v>
      </c>
      <c r="AW183" s="136">
        <f t="shared" si="101"/>
        <v>60.466511321563523</v>
      </c>
      <c r="AX183" s="137">
        <f t="shared" si="102"/>
        <v>28.22022929385399</v>
      </c>
      <c r="AY183" s="137">
        <f t="shared" si="103"/>
        <v>0.66797044009251327</v>
      </c>
      <c r="AZ183" s="137">
        <f t="shared" si="104"/>
        <v>1.0833615286321729</v>
      </c>
      <c r="BA183" s="136">
        <f t="shared" si="105"/>
        <v>2.5061140329347316</v>
      </c>
      <c r="BB183" s="137">
        <f t="shared" si="106"/>
        <v>1.3353465511363076</v>
      </c>
      <c r="BC183" s="137">
        <f t="shared" si="107"/>
        <v>1.9835799561415356E-35</v>
      </c>
      <c r="BD183" s="137">
        <f t="shared" si="108"/>
        <v>1.8816610148593258</v>
      </c>
      <c r="BE183" s="149">
        <f t="shared" si="109"/>
        <v>-1.3028621322712525E-36</v>
      </c>
      <c r="BF183" s="159">
        <f t="shared" si="110"/>
        <v>47.736919279749159</v>
      </c>
      <c r="BG183" s="160">
        <f t="shared" si="111"/>
        <v>65.200090990331873</v>
      </c>
    </row>
    <row r="184" spans="1:59" ht="15" thickBot="1" x14ac:dyDescent="0.3">
      <c r="A184" s="10">
        <v>183</v>
      </c>
      <c r="B184" s="11">
        <v>37</v>
      </c>
      <c r="C184" s="11" t="s">
        <v>3</v>
      </c>
      <c r="D184" s="11">
        <v>57</v>
      </c>
      <c r="E184" s="11" t="s">
        <v>10</v>
      </c>
      <c r="F184" s="11" t="s">
        <v>64</v>
      </c>
      <c r="G184" s="95" t="s">
        <v>63</v>
      </c>
      <c r="H184" s="11">
        <v>4</v>
      </c>
      <c r="I184" s="96">
        <v>0</v>
      </c>
      <c r="J184" s="97">
        <v>7</v>
      </c>
      <c r="K184" s="48">
        <v>255</v>
      </c>
      <c r="L184" s="49">
        <v>138</v>
      </c>
      <c r="M184" s="49">
        <v>255</v>
      </c>
      <c r="N184" s="49">
        <f>COLOR!R187</f>
        <v>73.980032650019382</v>
      </c>
      <c r="O184" s="49">
        <f>COLOR!S187</f>
        <v>60.187286943446551</v>
      </c>
      <c r="P184" s="52">
        <f>COLOR!T187</f>
        <v>-39.265901738155542</v>
      </c>
      <c r="Q184" s="48">
        <v>86</v>
      </c>
      <c r="R184" s="49">
        <v>128</v>
      </c>
      <c r="S184" s="49">
        <v>62</v>
      </c>
      <c r="T184" s="49">
        <f>COLOR!R413</f>
        <v>49.234393475612777</v>
      </c>
      <c r="U184" s="49">
        <f>COLOR!S413</f>
        <v>-27.295309963139005</v>
      </c>
      <c r="V184" s="52">
        <f>COLOR!T413</f>
        <v>31.052268146077299</v>
      </c>
      <c r="W184" s="64">
        <f>COLOR!BE413</f>
        <v>114.93561865469681</v>
      </c>
      <c r="X184" s="120">
        <v>2.2999999999999998</v>
      </c>
      <c r="Y184" s="141">
        <v>1</v>
      </c>
      <c r="Z184" s="142">
        <v>1</v>
      </c>
      <c r="AA184" s="143">
        <v>1</v>
      </c>
      <c r="AB184" s="150">
        <f t="shared" ref="AB184" si="112">T184</f>
        <v>49.234393475612777</v>
      </c>
      <c r="AC184" s="151">
        <f t="shared" ref="AC184" si="113">U184</f>
        <v>-27.295309963139005</v>
      </c>
      <c r="AD184" s="151">
        <f t="shared" ref="AD184" si="114">V184</f>
        <v>31.052268146077299</v>
      </c>
      <c r="AE184" s="152">
        <f t="shared" ref="AE184" si="115">(AC184^2+AD184^2)^0.5</f>
        <v>41.343407007644188</v>
      </c>
      <c r="AF184" s="152">
        <f t="shared" ref="AF184" si="116">(1+AN184)*AC184</f>
        <v>-27.317627648641515</v>
      </c>
      <c r="AG184" s="152">
        <f t="shared" ref="AG184" si="117">AD184</f>
        <v>31.052268146077299</v>
      </c>
      <c r="AH184" s="152">
        <f t="shared" ref="AH184" si="118">(AF184^2+AG184^2)^0.5</f>
        <v>41.358144752463332</v>
      </c>
      <c r="AI184" s="152">
        <f t="shared" ref="AI184" si="119">IF(AG184&gt;0,DEGREES(ATAN2(AF184,AG184)),360+DEGREES(ATAN2(AF184,AG184)))</f>
        <v>131.33907411726312</v>
      </c>
      <c r="AJ184" s="152">
        <f t="shared" ref="AJ184" si="120">N184</f>
        <v>73.980032650019382</v>
      </c>
      <c r="AK184" s="152">
        <f t="shared" ref="AK184" si="121">O184</f>
        <v>60.187286943446551</v>
      </c>
      <c r="AL184" s="152">
        <f t="shared" ref="AL184" si="122">P184</f>
        <v>-39.265901738155542</v>
      </c>
      <c r="AM184" s="152">
        <f t="shared" ref="AM184" si="123">(AK184^2+AL184^2)^0.5</f>
        <v>71.863207198978102</v>
      </c>
      <c r="AN184" s="152">
        <f t="shared" ref="AN184" si="124">0.5*(1-(((AE184+AM184)/2)^7/(((AE184+AM184)/2)^7+25^7))^0.5)</f>
        <v>8.1763810459178909E-4</v>
      </c>
      <c r="AO184" s="152">
        <f t="shared" ref="AO184" si="125">(1+AN184)*AK184</f>
        <v>60.236498362663518</v>
      </c>
      <c r="AP184" s="152">
        <f t="shared" ref="AP184" si="126">AL184</f>
        <v>-39.265901738155542</v>
      </c>
      <c r="AQ184" s="152">
        <f t="shared" ref="AQ184" si="127">(AO184^2+AP184^2)^0.5</f>
        <v>71.904428057704848</v>
      </c>
      <c r="AR184" s="152">
        <f t="shared" ref="AR184" si="128">IF(AP184&gt;0,DEGREES(ATAN2(AO184,AP184)),360+DEGREES(ATAN2(AO184,AP184)))</f>
        <v>326.90118653882428</v>
      </c>
      <c r="AS184" s="152">
        <f t="shared" ref="AS184" si="129">(AH184+AQ184)/2</f>
        <v>56.63128640508409</v>
      </c>
      <c r="AT184" s="152">
        <f t="shared" ref="AT184" si="130">IF(ABS(AR184-AI184)&lt;=180,(AR184+AI184)/2,(AR184+AI184-360)/2)</f>
        <v>49.1201303280437</v>
      </c>
      <c r="AU184" s="152">
        <f t="shared" ref="AU184" si="131">IF(ABS(AI184-AR184)&lt;=180,ABS(AI184-AR184),360-ABS(AI184-AR184))</f>
        <v>164.43788757843885</v>
      </c>
      <c r="AV184" s="152">
        <f t="shared" ref="AV184" si="132">ABS(AB184-AJ184)</f>
        <v>24.745639174406605</v>
      </c>
      <c r="AW184" s="152">
        <f t="shared" ref="AW184" si="133">ABS(AH184-AQ184)</f>
        <v>30.546283305241516</v>
      </c>
      <c r="AX184" s="153">
        <f t="shared" ref="AX184" si="134">2*((AQ184*AH184)^0.5)*SIN(RADIANS(AU184)/2)</f>
        <v>108.06153142403284</v>
      </c>
      <c r="AY184" s="153">
        <f t="shared" ref="AY184" si="135">1-0.17*COS(RADIANS(AT184-30))+0.24*COS(RADIANS(2*AT184))+0.32*COS(RADIANS(3*AT184+6))-0.2*COS(RADIANS(4*AT184-63))</f>
        <v>0.65657173562423621</v>
      </c>
      <c r="AZ184" s="153">
        <f t="shared" ref="AZ184" si="136">1+(0.015*((AJ184+AB184)/2-50)^2)/(20+((AJ184+AB184)/2-50)^2)^0.5</f>
        <v>1.162466402863563</v>
      </c>
      <c r="BA184" s="152">
        <f t="shared" ref="BA184" si="137">1+0.045*(AH184+AQ184)/2</f>
        <v>3.5484078882287839</v>
      </c>
      <c r="BB184" s="153">
        <f t="shared" ref="BB184" si="138">1+0.015*((AQ184+AH184)/2)*AY184</f>
        <v>1.5577375300842891</v>
      </c>
      <c r="BC184" s="153">
        <f t="shared" ref="BC184" si="139">30*EXP(-(((AT184-275)/25)^2))</f>
        <v>1.0558495532569234E-34</v>
      </c>
      <c r="BD184" s="153">
        <f t="shared" ref="BD184" si="140">2*((AS184^7)/(AS184^7+25^7))^0.5</f>
        <v>1.9967407142007074</v>
      </c>
      <c r="BE184" s="154">
        <f t="shared" ref="BE184" si="141">-SIN(2*RADIANS(BC184))*BD184</f>
        <v>-7.3592079869594916E-36</v>
      </c>
      <c r="BF184" s="159">
        <f t="shared" ref="BF184" si="142">((AV184/(AZ184*Y$7))^2+(AW184/(BA184*Z$7))^2+(AX184/(BB184*AA$7))^2+BE184*(AW184/(BA184*Z$7))*(AX184/(BB184*AA$7)))^0.5</f>
        <v>73.072296340354228</v>
      </c>
      <c r="BG184" s="160">
        <f t="shared" ref="BG184" si="143">SQRT((AC184-AK184)^2+(AD184-AL184)^2)</f>
        <v>112.24014334180069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455"/>
  <sheetViews>
    <sheetView topLeftCell="N1" workbookViewId="0">
      <pane ySplit="4" topLeftCell="A254" activePane="bottomLeft" state="frozen"/>
      <selection pane="bottomLeft" activeCell="BB256" sqref="BB256"/>
    </sheetView>
  </sheetViews>
  <sheetFormatPr defaultColWidth="9.109375" defaultRowHeight="13.2" x14ac:dyDescent="0.25"/>
  <cols>
    <col min="1" max="1" width="4.5546875" style="24" customWidth="1"/>
    <col min="2" max="2" width="5.5546875" style="20" customWidth="1"/>
    <col min="3" max="3" width="5.44140625" style="20" customWidth="1"/>
    <col min="4" max="4" width="4.6640625" style="20" customWidth="1"/>
    <col min="5" max="5" width="2" style="20" bestFit="1" customWidth="1"/>
    <col min="6" max="8" width="6.6640625" style="20" customWidth="1"/>
    <col min="9" max="9" width="2" style="20" customWidth="1"/>
    <col min="10" max="12" width="6.6640625" style="20" customWidth="1"/>
    <col min="13" max="13" width="2" style="20" bestFit="1" customWidth="1"/>
    <col min="14" max="16" width="6.6640625" style="20" customWidth="1"/>
    <col min="17" max="17" width="2" style="20" bestFit="1" customWidth="1"/>
    <col min="18" max="20" width="6.6640625" style="20" customWidth="1"/>
    <col min="21" max="21" width="2" style="20" bestFit="1" customWidth="1"/>
    <col min="22" max="24" width="6.6640625" style="20" customWidth="1"/>
    <col min="25" max="25" width="2" style="20" bestFit="1" customWidth="1"/>
    <col min="26" max="28" width="6.6640625" style="20" customWidth="1"/>
    <col min="29" max="29" width="2" style="20" customWidth="1"/>
    <col min="30" max="32" width="6.6640625" style="20" hidden="1" customWidth="1"/>
    <col min="33" max="33" width="2" style="20" hidden="1" customWidth="1"/>
    <col min="34" max="36" width="6.6640625" style="20" hidden="1" customWidth="1"/>
    <col min="37" max="49" width="0.44140625" style="21" customWidth="1"/>
    <col min="50" max="56" width="2.44140625" style="20" customWidth="1"/>
    <col min="57" max="254" width="9.109375" style="20"/>
    <col min="255" max="255" width="5.5546875" style="20" customWidth="1"/>
    <col min="256" max="256" width="5.44140625" style="20" customWidth="1"/>
    <col min="257" max="257" width="4.6640625" style="20" customWidth="1"/>
    <col min="258" max="258" width="2" style="20" bestFit="1" customWidth="1"/>
    <col min="259" max="261" width="6.6640625" style="20" customWidth="1"/>
    <col min="262" max="262" width="2" style="20" customWidth="1"/>
    <col min="263" max="265" width="5.5546875" style="20" customWidth="1"/>
    <col min="266" max="268" width="6.6640625" style="20" customWidth="1"/>
    <col min="269" max="269" width="2" style="20" bestFit="1" customWidth="1"/>
    <col min="270" max="272" width="6.6640625" style="20" customWidth="1"/>
    <col min="273" max="273" width="2" style="20" bestFit="1" customWidth="1"/>
    <col min="274" max="276" width="6.6640625" style="20" customWidth="1"/>
    <col min="277" max="277" width="2" style="20" bestFit="1" customWidth="1"/>
    <col min="278" max="280" width="6.6640625" style="20" customWidth="1"/>
    <col min="281" max="281" width="2" style="20" bestFit="1" customWidth="1"/>
    <col min="282" max="284" width="6.6640625" style="20" customWidth="1"/>
    <col min="285" max="285" width="2" style="20" customWidth="1"/>
    <col min="286" max="292" width="0" style="20" hidden="1" customWidth="1"/>
    <col min="293" max="305" width="0.44140625" style="20" customWidth="1"/>
    <col min="306" max="510" width="9.109375" style="20"/>
    <col min="511" max="511" width="5.5546875" style="20" customWidth="1"/>
    <col min="512" max="512" width="5.44140625" style="20" customWidth="1"/>
    <col min="513" max="513" width="4.6640625" style="20" customWidth="1"/>
    <col min="514" max="514" width="2" style="20" bestFit="1" customWidth="1"/>
    <col min="515" max="517" width="6.6640625" style="20" customWidth="1"/>
    <col min="518" max="518" width="2" style="20" customWidth="1"/>
    <col min="519" max="521" width="5.5546875" style="20" customWidth="1"/>
    <col min="522" max="524" width="6.6640625" style="20" customWidth="1"/>
    <col min="525" max="525" width="2" style="20" bestFit="1" customWidth="1"/>
    <col min="526" max="528" width="6.6640625" style="20" customWidth="1"/>
    <col min="529" max="529" width="2" style="20" bestFit="1" customWidth="1"/>
    <col min="530" max="532" width="6.6640625" style="20" customWidth="1"/>
    <col min="533" max="533" width="2" style="20" bestFit="1" customWidth="1"/>
    <col min="534" max="536" width="6.6640625" style="20" customWidth="1"/>
    <col min="537" max="537" width="2" style="20" bestFit="1" customWidth="1"/>
    <col min="538" max="540" width="6.6640625" style="20" customWidth="1"/>
    <col min="541" max="541" width="2" style="20" customWidth="1"/>
    <col min="542" max="548" width="0" style="20" hidden="1" customWidth="1"/>
    <col min="549" max="561" width="0.44140625" style="20" customWidth="1"/>
    <col min="562" max="766" width="9.109375" style="20"/>
    <col min="767" max="767" width="5.5546875" style="20" customWidth="1"/>
    <col min="768" max="768" width="5.44140625" style="20" customWidth="1"/>
    <col min="769" max="769" width="4.6640625" style="20" customWidth="1"/>
    <col min="770" max="770" width="2" style="20" bestFit="1" customWidth="1"/>
    <col min="771" max="773" width="6.6640625" style="20" customWidth="1"/>
    <col min="774" max="774" width="2" style="20" customWidth="1"/>
    <col min="775" max="777" width="5.5546875" style="20" customWidth="1"/>
    <col min="778" max="780" width="6.6640625" style="20" customWidth="1"/>
    <col min="781" max="781" width="2" style="20" bestFit="1" customWidth="1"/>
    <col min="782" max="784" width="6.6640625" style="20" customWidth="1"/>
    <col min="785" max="785" width="2" style="20" bestFit="1" customWidth="1"/>
    <col min="786" max="788" width="6.6640625" style="20" customWidth="1"/>
    <col min="789" max="789" width="2" style="20" bestFit="1" customWidth="1"/>
    <col min="790" max="792" width="6.6640625" style="20" customWidth="1"/>
    <col min="793" max="793" width="2" style="20" bestFit="1" customWidth="1"/>
    <col min="794" max="796" width="6.6640625" style="20" customWidth="1"/>
    <col min="797" max="797" width="2" style="20" customWidth="1"/>
    <col min="798" max="804" width="0" style="20" hidden="1" customWidth="1"/>
    <col min="805" max="817" width="0.44140625" style="20" customWidth="1"/>
    <col min="818" max="1022" width="9.109375" style="20"/>
    <col min="1023" max="1023" width="5.5546875" style="20" customWidth="1"/>
    <col min="1024" max="1024" width="5.44140625" style="20" customWidth="1"/>
    <col min="1025" max="1025" width="4.6640625" style="20" customWidth="1"/>
    <col min="1026" max="1026" width="2" style="20" bestFit="1" customWidth="1"/>
    <col min="1027" max="1029" width="6.6640625" style="20" customWidth="1"/>
    <col min="1030" max="1030" width="2" style="20" customWidth="1"/>
    <col min="1031" max="1033" width="5.5546875" style="20" customWidth="1"/>
    <col min="1034" max="1036" width="6.6640625" style="20" customWidth="1"/>
    <col min="1037" max="1037" width="2" style="20" bestFit="1" customWidth="1"/>
    <col min="1038" max="1040" width="6.6640625" style="20" customWidth="1"/>
    <col min="1041" max="1041" width="2" style="20" bestFit="1" customWidth="1"/>
    <col min="1042" max="1044" width="6.6640625" style="20" customWidth="1"/>
    <col min="1045" max="1045" width="2" style="20" bestFit="1" customWidth="1"/>
    <col min="1046" max="1048" width="6.6640625" style="20" customWidth="1"/>
    <col min="1049" max="1049" width="2" style="20" bestFit="1" customWidth="1"/>
    <col min="1050" max="1052" width="6.6640625" style="20" customWidth="1"/>
    <col min="1053" max="1053" width="2" style="20" customWidth="1"/>
    <col min="1054" max="1060" width="0" style="20" hidden="1" customWidth="1"/>
    <col min="1061" max="1073" width="0.44140625" style="20" customWidth="1"/>
    <col min="1074" max="1278" width="9.109375" style="20"/>
    <col min="1279" max="1279" width="5.5546875" style="20" customWidth="1"/>
    <col min="1280" max="1280" width="5.44140625" style="20" customWidth="1"/>
    <col min="1281" max="1281" width="4.6640625" style="20" customWidth="1"/>
    <col min="1282" max="1282" width="2" style="20" bestFit="1" customWidth="1"/>
    <col min="1283" max="1285" width="6.6640625" style="20" customWidth="1"/>
    <col min="1286" max="1286" width="2" style="20" customWidth="1"/>
    <col min="1287" max="1289" width="5.5546875" style="20" customWidth="1"/>
    <col min="1290" max="1292" width="6.6640625" style="20" customWidth="1"/>
    <col min="1293" max="1293" width="2" style="20" bestFit="1" customWidth="1"/>
    <col min="1294" max="1296" width="6.6640625" style="20" customWidth="1"/>
    <col min="1297" max="1297" width="2" style="20" bestFit="1" customWidth="1"/>
    <col min="1298" max="1300" width="6.6640625" style="20" customWidth="1"/>
    <col min="1301" max="1301" width="2" style="20" bestFit="1" customWidth="1"/>
    <col min="1302" max="1304" width="6.6640625" style="20" customWidth="1"/>
    <col min="1305" max="1305" width="2" style="20" bestFit="1" customWidth="1"/>
    <col min="1306" max="1308" width="6.6640625" style="20" customWidth="1"/>
    <col min="1309" max="1309" width="2" style="20" customWidth="1"/>
    <col min="1310" max="1316" width="0" style="20" hidden="1" customWidth="1"/>
    <col min="1317" max="1329" width="0.44140625" style="20" customWidth="1"/>
    <col min="1330" max="1534" width="9.109375" style="20"/>
    <col min="1535" max="1535" width="5.5546875" style="20" customWidth="1"/>
    <col min="1536" max="1536" width="5.44140625" style="20" customWidth="1"/>
    <col min="1537" max="1537" width="4.6640625" style="20" customWidth="1"/>
    <col min="1538" max="1538" width="2" style="20" bestFit="1" customWidth="1"/>
    <col min="1539" max="1541" width="6.6640625" style="20" customWidth="1"/>
    <col min="1542" max="1542" width="2" style="20" customWidth="1"/>
    <col min="1543" max="1545" width="5.5546875" style="20" customWidth="1"/>
    <col min="1546" max="1548" width="6.6640625" style="20" customWidth="1"/>
    <col min="1549" max="1549" width="2" style="20" bestFit="1" customWidth="1"/>
    <col min="1550" max="1552" width="6.6640625" style="20" customWidth="1"/>
    <col min="1553" max="1553" width="2" style="20" bestFit="1" customWidth="1"/>
    <col min="1554" max="1556" width="6.6640625" style="20" customWidth="1"/>
    <col min="1557" max="1557" width="2" style="20" bestFit="1" customWidth="1"/>
    <col min="1558" max="1560" width="6.6640625" style="20" customWidth="1"/>
    <col min="1561" max="1561" width="2" style="20" bestFit="1" customWidth="1"/>
    <col min="1562" max="1564" width="6.6640625" style="20" customWidth="1"/>
    <col min="1565" max="1565" width="2" style="20" customWidth="1"/>
    <col min="1566" max="1572" width="0" style="20" hidden="1" customWidth="1"/>
    <col min="1573" max="1585" width="0.44140625" style="20" customWidth="1"/>
    <col min="1586" max="1790" width="9.109375" style="20"/>
    <col min="1791" max="1791" width="5.5546875" style="20" customWidth="1"/>
    <col min="1792" max="1792" width="5.44140625" style="20" customWidth="1"/>
    <col min="1793" max="1793" width="4.6640625" style="20" customWidth="1"/>
    <col min="1794" max="1794" width="2" style="20" bestFit="1" customWidth="1"/>
    <col min="1795" max="1797" width="6.6640625" style="20" customWidth="1"/>
    <col min="1798" max="1798" width="2" style="20" customWidth="1"/>
    <col min="1799" max="1801" width="5.5546875" style="20" customWidth="1"/>
    <col min="1802" max="1804" width="6.6640625" style="20" customWidth="1"/>
    <col min="1805" max="1805" width="2" style="20" bestFit="1" customWidth="1"/>
    <col min="1806" max="1808" width="6.6640625" style="20" customWidth="1"/>
    <col min="1809" max="1809" width="2" style="20" bestFit="1" customWidth="1"/>
    <col min="1810" max="1812" width="6.6640625" style="20" customWidth="1"/>
    <col min="1813" max="1813" width="2" style="20" bestFit="1" customWidth="1"/>
    <col min="1814" max="1816" width="6.6640625" style="20" customWidth="1"/>
    <col min="1817" max="1817" width="2" style="20" bestFit="1" customWidth="1"/>
    <col min="1818" max="1820" width="6.6640625" style="20" customWidth="1"/>
    <col min="1821" max="1821" width="2" style="20" customWidth="1"/>
    <col min="1822" max="1828" width="0" style="20" hidden="1" customWidth="1"/>
    <col min="1829" max="1841" width="0.44140625" style="20" customWidth="1"/>
    <col min="1842" max="2046" width="9.109375" style="20"/>
    <col min="2047" max="2047" width="5.5546875" style="20" customWidth="1"/>
    <col min="2048" max="2048" width="5.44140625" style="20" customWidth="1"/>
    <col min="2049" max="2049" width="4.6640625" style="20" customWidth="1"/>
    <col min="2050" max="2050" width="2" style="20" bestFit="1" customWidth="1"/>
    <col min="2051" max="2053" width="6.6640625" style="20" customWidth="1"/>
    <col min="2054" max="2054" width="2" style="20" customWidth="1"/>
    <col min="2055" max="2057" width="5.5546875" style="20" customWidth="1"/>
    <col min="2058" max="2060" width="6.6640625" style="20" customWidth="1"/>
    <col min="2061" max="2061" width="2" style="20" bestFit="1" customWidth="1"/>
    <col min="2062" max="2064" width="6.6640625" style="20" customWidth="1"/>
    <col min="2065" max="2065" width="2" style="20" bestFit="1" customWidth="1"/>
    <col min="2066" max="2068" width="6.6640625" style="20" customWidth="1"/>
    <col min="2069" max="2069" width="2" style="20" bestFit="1" customWidth="1"/>
    <col min="2070" max="2072" width="6.6640625" style="20" customWidth="1"/>
    <col min="2073" max="2073" width="2" style="20" bestFit="1" customWidth="1"/>
    <col min="2074" max="2076" width="6.6640625" style="20" customWidth="1"/>
    <col min="2077" max="2077" width="2" style="20" customWidth="1"/>
    <col min="2078" max="2084" width="0" style="20" hidden="1" customWidth="1"/>
    <col min="2085" max="2097" width="0.44140625" style="20" customWidth="1"/>
    <col min="2098" max="2302" width="9.109375" style="20"/>
    <col min="2303" max="2303" width="5.5546875" style="20" customWidth="1"/>
    <col min="2304" max="2304" width="5.44140625" style="20" customWidth="1"/>
    <col min="2305" max="2305" width="4.6640625" style="20" customWidth="1"/>
    <col min="2306" max="2306" width="2" style="20" bestFit="1" customWidth="1"/>
    <col min="2307" max="2309" width="6.6640625" style="20" customWidth="1"/>
    <col min="2310" max="2310" width="2" style="20" customWidth="1"/>
    <col min="2311" max="2313" width="5.5546875" style="20" customWidth="1"/>
    <col min="2314" max="2316" width="6.6640625" style="20" customWidth="1"/>
    <col min="2317" max="2317" width="2" style="20" bestFit="1" customWidth="1"/>
    <col min="2318" max="2320" width="6.6640625" style="20" customWidth="1"/>
    <col min="2321" max="2321" width="2" style="20" bestFit="1" customWidth="1"/>
    <col min="2322" max="2324" width="6.6640625" style="20" customWidth="1"/>
    <col min="2325" max="2325" width="2" style="20" bestFit="1" customWidth="1"/>
    <col min="2326" max="2328" width="6.6640625" style="20" customWidth="1"/>
    <col min="2329" max="2329" width="2" style="20" bestFit="1" customWidth="1"/>
    <col min="2330" max="2332" width="6.6640625" style="20" customWidth="1"/>
    <col min="2333" max="2333" width="2" style="20" customWidth="1"/>
    <col min="2334" max="2340" width="0" style="20" hidden="1" customWidth="1"/>
    <col min="2341" max="2353" width="0.44140625" style="20" customWidth="1"/>
    <col min="2354" max="2558" width="9.109375" style="20"/>
    <col min="2559" max="2559" width="5.5546875" style="20" customWidth="1"/>
    <col min="2560" max="2560" width="5.44140625" style="20" customWidth="1"/>
    <col min="2561" max="2561" width="4.6640625" style="20" customWidth="1"/>
    <col min="2562" max="2562" width="2" style="20" bestFit="1" customWidth="1"/>
    <col min="2563" max="2565" width="6.6640625" style="20" customWidth="1"/>
    <col min="2566" max="2566" width="2" style="20" customWidth="1"/>
    <col min="2567" max="2569" width="5.5546875" style="20" customWidth="1"/>
    <col min="2570" max="2572" width="6.6640625" style="20" customWidth="1"/>
    <col min="2573" max="2573" width="2" style="20" bestFit="1" customWidth="1"/>
    <col min="2574" max="2576" width="6.6640625" style="20" customWidth="1"/>
    <col min="2577" max="2577" width="2" style="20" bestFit="1" customWidth="1"/>
    <col min="2578" max="2580" width="6.6640625" style="20" customWidth="1"/>
    <col min="2581" max="2581" width="2" style="20" bestFit="1" customWidth="1"/>
    <col min="2582" max="2584" width="6.6640625" style="20" customWidth="1"/>
    <col min="2585" max="2585" width="2" style="20" bestFit="1" customWidth="1"/>
    <col min="2586" max="2588" width="6.6640625" style="20" customWidth="1"/>
    <col min="2589" max="2589" width="2" style="20" customWidth="1"/>
    <col min="2590" max="2596" width="0" style="20" hidden="1" customWidth="1"/>
    <col min="2597" max="2609" width="0.44140625" style="20" customWidth="1"/>
    <col min="2610" max="2814" width="9.109375" style="20"/>
    <col min="2815" max="2815" width="5.5546875" style="20" customWidth="1"/>
    <col min="2816" max="2816" width="5.44140625" style="20" customWidth="1"/>
    <col min="2817" max="2817" width="4.6640625" style="20" customWidth="1"/>
    <col min="2818" max="2818" width="2" style="20" bestFit="1" customWidth="1"/>
    <col min="2819" max="2821" width="6.6640625" style="20" customWidth="1"/>
    <col min="2822" max="2822" width="2" style="20" customWidth="1"/>
    <col min="2823" max="2825" width="5.5546875" style="20" customWidth="1"/>
    <col min="2826" max="2828" width="6.6640625" style="20" customWidth="1"/>
    <col min="2829" max="2829" width="2" style="20" bestFit="1" customWidth="1"/>
    <col min="2830" max="2832" width="6.6640625" style="20" customWidth="1"/>
    <col min="2833" max="2833" width="2" style="20" bestFit="1" customWidth="1"/>
    <col min="2834" max="2836" width="6.6640625" style="20" customWidth="1"/>
    <col min="2837" max="2837" width="2" style="20" bestFit="1" customWidth="1"/>
    <col min="2838" max="2840" width="6.6640625" style="20" customWidth="1"/>
    <col min="2841" max="2841" width="2" style="20" bestFit="1" customWidth="1"/>
    <col min="2842" max="2844" width="6.6640625" style="20" customWidth="1"/>
    <col min="2845" max="2845" width="2" style="20" customWidth="1"/>
    <col min="2846" max="2852" width="0" style="20" hidden="1" customWidth="1"/>
    <col min="2853" max="2865" width="0.44140625" style="20" customWidth="1"/>
    <col min="2866" max="3070" width="9.109375" style="20"/>
    <col min="3071" max="3071" width="5.5546875" style="20" customWidth="1"/>
    <col min="3072" max="3072" width="5.44140625" style="20" customWidth="1"/>
    <col min="3073" max="3073" width="4.6640625" style="20" customWidth="1"/>
    <col min="3074" max="3074" width="2" style="20" bestFit="1" customWidth="1"/>
    <col min="3075" max="3077" width="6.6640625" style="20" customWidth="1"/>
    <col min="3078" max="3078" width="2" style="20" customWidth="1"/>
    <col min="3079" max="3081" width="5.5546875" style="20" customWidth="1"/>
    <col min="3082" max="3084" width="6.6640625" style="20" customWidth="1"/>
    <col min="3085" max="3085" width="2" style="20" bestFit="1" customWidth="1"/>
    <col min="3086" max="3088" width="6.6640625" style="20" customWidth="1"/>
    <col min="3089" max="3089" width="2" style="20" bestFit="1" customWidth="1"/>
    <col min="3090" max="3092" width="6.6640625" style="20" customWidth="1"/>
    <col min="3093" max="3093" width="2" style="20" bestFit="1" customWidth="1"/>
    <col min="3094" max="3096" width="6.6640625" style="20" customWidth="1"/>
    <col min="3097" max="3097" width="2" style="20" bestFit="1" customWidth="1"/>
    <col min="3098" max="3100" width="6.6640625" style="20" customWidth="1"/>
    <col min="3101" max="3101" width="2" style="20" customWidth="1"/>
    <col min="3102" max="3108" width="0" style="20" hidden="1" customWidth="1"/>
    <col min="3109" max="3121" width="0.44140625" style="20" customWidth="1"/>
    <col min="3122" max="3326" width="9.109375" style="20"/>
    <col min="3327" max="3327" width="5.5546875" style="20" customWidth="1"/>
    <col min="3328" max="3328" width="5.44140625" style="20" customWidth="1"/>
    <col min="3329" max="3329" width="4.6640625" style="20" customWidth="1"/>
    <col min="3330" max="3330" width="2" style="20" bestFit="1" customWidth="1"/>
    <col min="3331" max="3333" width="6.6640625" style="20" customWidth="1"/>
    <col min="3334" max="3334" width="2" style="20" customWidth="1"/>
    <col min="3335" max="3337" width="5.5546875" style="20" customWidth="1"/>
    <col min="3338" max="3340" width="6.6640625" style="20" customWidth="1"/>
    <col min="3341" max="3341" width="2" style="20" bestFit="1" customWidth="1"/>
    <col min="3342" max="3344" width="6.6640625" style="20" customWidth="1"/>
    <col min="3345" max="3345" width="2" style="20" bestFit="1" customWidth="1"/>
    <col min="3346" max="3348" width="6.6640625" style="20" customWidth="1"/>
    <col min="3349" max="3349" width="2" style="20" bestFit="1" customWidth="1"/>
    <col min="3350" max="3352" width="6.6640625" style="20" customWidth="1"/>
    <col min="3353" max="3353" width="2" style="20" bestFit="1" customWidth="1"/>
    <col min="3354" max="3356" width="6.6640625" style="20" customWidth="1"/>
    <col min="3357" max="3357" width="2" style="20" customWidth="1"/>
    <col min="3358" max="3364" width="0" style="20" hidden="1" customWidth="1"/>
    <col min="3365" max="3377" width="0.44140625" style="20" customWidth="1"/>
    <col min="3378" max="3582" width="9.109375" style="20"/>
    <col min="3583" max="3583" width="5.5546875" style="20" customWidth="1"/>
    <col min="3584" max="3584" width="5.44140625" style="20" customWidth="1"/>
    <col min="3585" max="3585" width="4.6640625" style="20" customWidth="1"/>
    <col min="3586" max="3586" width="2" style="20" bestFit="1" customWidth="1"/>
    <col min="3587" max="3589" width="6.6640625" style="20" customWidth="1"/>
    <col min="3590" max="3590" width="2" style="20" customWidth="1"/>
    <col min="3591" max="3593" width="5.5546875" style="20" customWidth="1"/>
    <col min="3594" max="3596" width="6.6640625" style="20" customWidth="1"/>
    <col min="3597" max="3597" width="2" style="20" bestFit="1" customWidth="1"/>
    <col min="3598" max="3600" width="6.6640625" style="20" customWidth="1"/>
    <col min="3601" max="3601" width="2" style="20" bestFit="1" customWidth="1"/>
    <col min="3602" max="3604" width="6.6640625" style="20" customWidth="1"/>
    <col min="3605" max="3605" width="2" style="20" bestFit="1" customWidth="1"/>
    <col min="3606" max="3608" width="6.6640625" style="20" customWidth="1"/>
    <col min="3609" max="3609" width="2" style="20" bestFit="1" customWidth="1"/>
    <col min="3610" max="3612" width="6.6640625" style="20" customWidth="1"/>
    <col min="3613" max="3613" width="2" style="20" customWidth="1"/>
    <col min="3614" max="3620" width="0" style="20" hidden="1" customWidth="1"/>
    <col min="3621" max="3633" width="0.44140625" style="20" customWidth="1"/>
    <col min="3634" max="3838" width="9.109375" style="20"/>
    <col min="3839" max="3839" width="5.5546875" style="20" customWidth="1"/>
    <col min="3840" max="3840" width="5.44140625" style="20" customWidth="1"/>
    <col min="3841" max="3841" width="4.6640625" style="20" customWidth="1"/>
    <col min="3842" max="3842" width="2" style="20" bestFit="1" customWidth="1"/>
    <col min="3843" max="3845" width="6.6640625" style="20" customWidth="1"/>
    <col min="3846" max="3846" width="2" style="20" customWidth="1"/>
    <col min="3847" max="3849" width="5.5546875" style="20" customWidth="1"/>
    <col min="3850" max="3852" width="6.6640625" style="20" customWidth="1"/>
    <col min="3853" max="3853" width="2" style="20" bestFit="1" customWidth="1"/>
    <col min="3854" max="3856" width="6.6640625" style="20" customWidth="1"/>
    <col min="3857" max="3857" width="2" style="20" bestFit="1" customWidth="1"/>
    <col min="3858" max="3860" width="6.6640625" style="20" customWidth="1"/>
    <col min="3861" max="3861" width="2" style="20" bestFit="1" customWidth="1"/>
    <col min="3862" max="3864" width="6.6640625" style="20" customWidth="1"/>
    <col min="3865" max="3865" width="2" style="20" bestFit="1" customWidth="1"/>
    <col min="3866" max="3868" width="6.6640625" style="20" customWidth="1"/>
    <col min="3869" max="3869" width="2" style="20" customWidth="1"/>
    <col min="3870" max="3876" width="0" style="20" hidden="1" customWidth="1"/>
    <col min="3877" max="3889" width="0.44140625" style="20" customWidth="1"/>
    <col min="3890" max="4094" width="9.109375" style="20"/>
    <col min="4095" max="4095" width="5.5546875" style="20" customWidth="1"/>
    <col min="4096" max="4096" width="5.44140625" style="20" customWidth="1"/>
    <col min="4097" max="4097" width="4.6640625" style="20" customWidth="1"/>
    <col min="4098" max="4098" width="2" style="20" bestFit="1" customWidth="1"/>
    <col min="4099" max="4101" width="6.6640625" style="20" customWidth="1"/>
    <col min="4102" max="4102" width="2" style="20" customWidth="1"/>
    <col min="4103" max="4105" width="5.5546875" style="20" customWidth="1"/>
    <col min="4106" max="4108" width="6.6640625" style="20" customWidth="1"/>
    <col min="4109" max="4109" width="2" style="20" bestFit="1" customWidth="1"/>
    <col min="4110" max="4112" width="6.6640625" style="20" customWidth="1"/>
    <col min="4113" max="4113" width="2" style="20" bestFit="1" customWidth="1"/>
    <col min="4114" max="4116" width="6.6640625" style="20" customWidth="1"/>
    <col min="4117" max="4117" width="2" style="20" bestFit="1" customWidth="1"/>
    <col min="4118" max="4120" width="6.6640625" style="20" customWidth="1"/>
    <col min="4121" max="4121" width="2" style="20" bestFit="1" customWidth="1"/>
    <col min="4122" max="4124" width="6.6640625" style="20" customWidth="1"/>
    <col min="4125" max="4125" width="2" style="20" customWidth="1"/>
    <col min="4126" max="4132" width="0" style="20" hidden="1" customWidth="1"/>
    <col min="4133" max="4145" width="0.44140625" style="20" customWidth="1"/>
    <col min="4146" max="4350" width="9.109375" style="20"/>
    <col min="4351" max="4351" width="5.5546875" style="20" customWidth="1"/>
    <col min="4352" max="4352" width="5.44140625" style="20" customWidth="1"/>
    <col min="4353" max="4353" width="4.6640625" style="20" customWidth="1"/>
    <col min="4354" max="4354" width="2" style="20" bestFit="1" customWidth="1"/>
    <col min="4355" max="4357" width="6.6640625" style="20" customWidth="1"/>
    <col min="4358" max="4358" width="2" style="20" customWidth="1"/>
    <col min="4359" max="4361" width="5.5546875" style="20" customWidth="1"/>
    <col min="4362" max="4364" width="6.6640625" style="20" customWidth="1"/>
    <col min="4365" max="4365" width="2" style="20" bestFit="1" customWidth="1"/>
    <col min="4366" max="4368" width="6.6640625" style="20" customWidth="1"/>
    <col min="4369" max="4369" width="2" style="20" bestFit="1" customWidth="1"/>
    <col min="4370" max="4372" width="6.6640625" style="20" customWidth="1"/>
    <col min="4373" max="4373" width="2" style="20" bestFit="1" customWidth="1"/>
    <col min="4374" max="4376" width="6.6640625" style="20" customWidth="1"/>
    <col min="4377" max="4377" width="2" style="20" bestFit="1" customWidth="1"/>
    <col min="4378" max="4380" width="6.6640625" style="20" customWidth="1"/>
    <col min="4381" max="4381" width="2" style="20" customWidth="1"/>
    <col min="4382" max="4388" width="0" style="20" hidden="1" customWidth="1"/>
    <col min="4389" max="4401" width="0.44140625" style="20" customWidth="1"/>
    <col min="4402" max="4606" width="9.109375" style="20"/>
    <col min="4607" max="4607" width="5.5546875" style="20" customWidth="1"/>
    <col min="4608" max="4608" width="5.44140625" style="20" customWidth="1"/>
    <col min="4609" max="4609" width="4.6640625" style="20" customWidth="1"/>
    <col min="4610" max="4610" width="2" style="20" bestFit="1" customWidth="1"/>
    <col min="4611" max="4613" width="6.6640625" style="20" customWidth="1"/>
    <col min="4614" max="4614" width="2" style="20" customWidth="1"/>
    <col min="4615" max="4617" width="5.5546875" style="20" customWidth="1"/>
    <col min="4618" max="4620" width="6.6640625" style="20" customWidth="1"/>
    <col min="4621" max="4621" width="2" style="20" bestFit="1" customWidth="1"/>
    <col min="4622" max="4624" width="6.6640625" style="20" customWidth="1"/>
    <col min="4625" max="4625" width="2" style="20" bestFit="1" customWidth="1"/>
    <col min="4626" max="4628" width="6.6640625" style="20" customWidth="1"/>
    <col min="4629" max="4629" width="2" style="20" bestFit="1" customWidth="1"/>
    <col min="4630" max="4632" width="6.6640625" style="20" customWidth="1"/>
    <col min="4633" max="4633" width="2" style="20" bestFit="1" customWidth="1"/>
    <col min="4634" max="4636" width="6.6640625" style="20" customWidth="1"/>
    <col min="4637" max="4637" width="2" style="20" customWidth="1"/>
    <col min="4638" max="4644" width="0" style="20" hidden="1" customWidth="1"/>
    <col min="4645" max="4657" width="0.44140625" style="20" customWidth="1"/>
    <col min="4658" max="4862" width="9.109375" style="20"/>
    <col min="4863" max="4863" width="5.5546875" style="20" customWidth="1"/>
    <col min="4864" max="4864" width="5.44140625" style="20" customWidth="1"/>
    <col min="4865" max="4865" width="4.6640625" style="20" customWidth="1"/>
    <col min="4866" max="4866" width="2" style="20" bestFit="1" customWidth="1"/>
    <col min="4867" max="4869" width="6.6640625" style="20" customWidth="1"/>
    <col min="4870" max="4870" width="2" style="20" customWidth="1"/>
    <col min="4871" max="4873" width="5.5546875" style="20" customWidth="1"/>
    <col min="4874" max="4876" width="6.6640625" style="20" customWidth="1"/>
    <col min="4877" max="4877" width="2" style="20" bestFit="1" customWidth="1"/>
    <col min="4878" max="4880" width="6.6640625" style="20" customWidth="1"/>
    <col min="4881" max="4881" width="2" style="20" bestFit="1" customWidth="1"/>
    <col min="4882" max="4884" width="6.6640625" style="20" customWidth="1"/>
    <col min="4885" max="4885" width="2" style="20" bestFit="1" customWidth="1"/>
    <col min="4886" max="4888" width="6.6640625" style="20" customWidth="1"/>
    <col min="4889" max="4889" width="2" style="20" bestFit="1" customWidth="1"/>
    <col min="4890" max="4892" width="6.6640625" style="20" customWidth="1"/>
    <col min="4893" max="4893" width="2" style="20" customWidth="1"/>
    <col min="4894" max="4900" width="0" style="20" hidden="1" customWidth="1"/>
    <col min="4901" max="4913" width="0.44140625" style="20" customWidth="1"/>
    <col min="4914" max="5118" width="9.109375" style="20"/>
    <col min="5119" max="5119" width="5.5546875" style="20" customWidth="1"/>
    <col min="5120" max="5120" width="5.44140625" style="20" customWidth="1"/>
    <col min="5121" max="5121" width="4.6640625" style="20" customWidth="1"/>
    <col min="5122" max="5122" width="2" style="20" bestFit="1" customWidth="1"/>
    <col min="5123" max="5125" width="6.6640625" style="20" customWidth="1"/>
    <col min="5126" max="5126" width="2" style="20" customWidth="1"/>
    <col min="5127" max="5129" width="5.5546875" style="20" customWidth="1"/>
    <col min="5130" max="5132" width="6.6640625" style="20" customWidth="1"/>
    <col min="5133" max="5133" width="2" style="20" bestFit="1" customWidth="1"/>
    <col min="5134" max="5136" width="6.6640625" style="20" customWidth="1"/>
    <col min="5137" max="5137" width="2" style="20" bestFit="1" customWidth="1"/>
    <col min="5138" max="5140" width="6.6640625" style="20" customWidth="1"/>
    <col min="5141" max="5141" width="2" style="20" bestFit="1" customWidth="1"/>
    <col min="5142" max="5144" width="6.6640625" style="20" customWidth="1"/>
    <col min="5145" max="5145" width="2" style="20" bestFit="1" customWidth="1"/>
    <col min="5146" max="5148" width="6.6640625" style="20" customWidth="1"/>
    <col min="5149" max="5149" width="2" style="20" customWidth="1"/>
    <col min="5150" max="5156" width="0" style="20" hidden="1" customWidth="1"/>
    <col min="5157" max="5169" width="0.44140625" style="20" customWidth="1"/>
    <col min="5170" max="5374" width="9.109375" style="20"/>
    <col min="5375" max="5375" width="5.5546875" style="20" customWidth="1"/>
    <col min="5376" max="5376" width="5.44140625" style="20" customWidth="1"/>
    <col min="5377" max="5377" width="4.6640625" style="20" customWidth="1"/>
    <col min="5378" max="5378" width="2" style="20" bestFit="1" customWidth="1"/>
    <col min="5379" max="5381" width="6.6640625" style="20" customWidth="1"/>
    <col min="5382" max="5382" width="2" style="20" customWidth="1"/>
    <col min="5383" max="5385" width="5.5546875" style="20" customWidth="1"/>
    <col min="5386" max="5388" width="6.6640625" style="20" customWidth="1"/>
    <col min="5389" max="5389" width="2" style="20" bestFit="1" customWidth="1"/>
    <col min="5390" max="5392" width="6.6640625" style="20" customWidth="1"/>
    <col min="5393" max="5393" width="2" style="20" bestFit="1" customWidth="1"/>
    <col min="5394" max="5396" width="6.6640625" style="20" customWidth="1"/>
    <col min="5397" max="5397" width="2" style="20" bestFit="1" customWidth="1"/>
    <col min="5398" max="5400" width="6.6640625" style="20" customWidth="1"/>
    <col min="5401" max="5401" width="2" style="20" bestFit="1" customWidth="1"/>
    <col min="5402" max="5404" width="6.6640625" style="20" customWidth="1"/>
    <col min="5405" max="5405" width="2" style="20" customWidth="1"/>
    <col min="5406" max="5412" width="0" style="20" hidden="1" customWidth="1"/>
    <col min="5413" max="5425" width="0.44140625" style="20" customWidth="1"/>
    <col min="5426" max="5630" width="9.109375" style="20"/>
    <col min="5631" max="5631" width="5.5546875" style="20" customWidth="1"/>
    <col min="5632" max="5632" width="5.44140625" style="20" customWidth="1"/>
    <col min="5633" max="5633" width="4.6640625" style="20" customWidth="1"/>
    <col min="5634" max="5634" width="2" style="20" bestFit="1" customWidth="1"/>
    <col min="5635" max="5637" width="6.6640625" style="20" customWidth="1"/>
    <col min="5638" max="5638" width="2" style="20" customWidth="1"/>
    <col min="5639" max="5641" width="5.5546875" style="20" customWidth="1"/>
    <col min="5642" max="5644" width="6.6640625" style="20" customWidth="1"/>
    <col min="5645" max="5645" width="2" style="20" bestFit="1" customWidth="1"/>
    <col min="5646" max="5648" width="6.6640625" style="20" customWidth="1"/>
    <col min="5649" max="5649" width="2" style="20" bestFit="1" customWidth="1"/>
    <col min="5650" max="5652" width="6.6640625" style="20" customWidth="1"/>
    <col min="5653" max="5653" width="2" style="20" bestFit="1" customWidth="1"/>
    <col min="5654" max="5656" width="6.6640625" style="20" customWidth="1"/>
    <col min="5657" max="5657" width="2" style="20" bestFit="1" customWidth="1"/>
    <col min="5658" max="5660" width="6.6640625" style="20" customWidth="1"/>
    <col min="5661" max="5661" width="2" style="20" customWidth="1"/>
    <col min="5662" max="5668" width="0" style="20" hidden="1" customWidth="1"/>
    <col min="5669" max="5681" width="0.44140625" style="20" customWidth="1"/>
    <col min="5682" max="5886" width="9.109375" style="20"/>
    <col min="5887" max="5887" width="5.5546875" style="20" customWidth="1"/>
    <col min="5888" max="5888" width="5.44140625" style="20" customWidth="1"/>
    <col min="5889" max="5889" width="4.6640625" style="20" customWidth="1"/>
    <col min="5890" max="5890" width="2" style="20" bestFit="1" customWidth="1"/>
    <col min="5891" max="5893" width="6.6640625" style="20" customWidth="1"/>
    <col min="5894" max="5894" width="2" style="20" customWidth="1"/>
    <col min="5895" max="5897" width="5.5546875" style="20" customWidth="1"/>
    <col min="5898" max="5900" width="6.6640625" style="20" customWidth="1"/>
    <col min="5901" max="5901" width="2" style="20" bestFit="1" customWidth="1"/>
    <col min="5902" max="5904" width="6.6640625" style="20" customWidth="1"/>
    <col min="5905" max="5905" width="2" style="20" bestFit="1" customWidth="1"/>
    <col min="5906" max="5908" width="6.6640625" style="20" customWidth="1"/>
    <col min="5909" max="5909" width="2" style="20" bestFit="1" customWidth="1"/>
    <col min="5910" max="5912" width="6.6640625" style="20" customWidth="1"/>
    <col min="5913" max="5913" width="2" style="20" bestFit="1" customWidth="1"/>
    <col min="5914" max="5916" width="6.6640625" style="20" customWidth="1"/>
    <col min="5917" max="5917" width="2" style="20" customWidth="1"/>
    <col min="5918" max="5924" width="0" style="20" hidden="1" customWidth="1"/>
    <col min="5925" max="5937" width="0.44140625" style="20" customWidth="1"/>
    <col min="5938" max="6142" width="9.109375" style="20"/>
    <col min="6143" max="6143" width="5.5546875" style="20" customWidth="1"/>
    <col min="6144" max="6144" width="5.44140625" style="20" customWidth="1"/>
    <col min="6145" max="6145" width="4.6640625" style="20" customWidth="1"/>
    <col min="6146" max="6146" width="2" style="20" bestFit="1" customWidth="1"/>
    <col min="6147" max="6149" width="6.6640625" style="20" customWidth="1"/>
    <col min="6150" max="6150" width="2" style="20" customWidth="1"/>
    <col min="6151" max="6153" width="5.5546875" style="20" customWidth="1"/>
    <col min="6154" max="6156" width="6.6640625" style="20" customWidth="1"/>
    <col min="6157" max="6157" width="2" style="20" bestFit="1" customWidth="1"/>
    <col min="6158" max="6160" width="6.6640625" style="20" customWidth="1"/>
    <col min="6161" max="6161" width="2" style="20" bestFit="1" customWidth="1"/>
    <col min="6162" max="6164" width="6.6640625" style="20" customWidth="1"/>
    <col min="6165" max="6165" width="2" style="20" bestFit="1" customWidth="1"/>
    <col min="6166" max="6168" width="6.6640625" style="20" customWidth="1"/>
    <col min="6169" max="6169" width="2" style="20" bestFit="1" customWidth="1"/>
    <col min="6170" max="6172" width="6.6640625" style="20" customWidth="1"/>
    <col min="6173" max="6173" width="2" style="20" customWidth="1"/>
    <col min="6174" max="6180" width="0" style="20" hidden="1" customWidth="1"/>
    <col min="6181" max="6193" width="0.44140625" style="20" customWidth="1"/>
    <col min="6194" max="6398" width="9.109375" style="20"/>
    <col min="6399" max="6399" width="5.5546875" style="20" customWidth="1"/>
    <col min="6400" max="6400" width="5.44140625" style="20" customWidth="1"/>
    <col min="6401" max="6401" width="4.6640625" style="20" customWidth="1"/>
    <col min="6402" max="6402" width="2" style="20" bestFit="1" customWidth="1"/>
    <col min="6403" max="6405" width="6.6640625" style="20" customWidth="1"/>
    <col min="6406" max="6406" width="2" style="20" customWidth="1"/>
    <col min="6407" max="6409" width="5.5546875" style="20" customWidth="1"/>
    <col min="6410" max="6412" width="6.6640625" style="20" customWidth="1"/>
    <col min="6413" max="6413" width="2" style="20" bestFit="1" customWidth="1"/>
    <col min="6414" max="6416" width="6.6640625" style="20" customWidth="1"/>
    <col min="6417" max="6417" width="2" style="20" bestFit="1" customWidth="1"/>
    <col min="6418" max="6420" width="6.6640625" style="20" customWidth="1"/>
    <col min="6421" max="6421" width="2" style="20" bestFit="1" customWidth="1"/>
    <col min="6422" max="6424" width="6.6640625" style="20" customWidth="1"/>
    <col min="6425" max="6425" width="2" style="20" bestFit="1" customWidth="1"/>
    <col min="6426" max="6428" width="6.6640625" style="20" customWidth="1"/>
    <col min="6429" max="6429" width="2" style="20" customWidth="1"/>
    <col min="6430" max="6436" width="0" style="20" hidden="1" customWidth="1"/>
    <col min="6437" max="6449" width="0.44140625" style="20" customWidth="1"/>
    <col min="6450" max="6654" width="9.109375" style="20"/>
    <col min="6655" max="6655" width="5.5546875" style="20" customWidth="1"/>
    <col min="6656" max="6656" width="5.44140625" style="20" customWidth="1"/>
    <col min="6657" max="6657" width="4.6640625" style="20" customWidth="1"/>
    <col min="6658" max="6658" width="2" style="20" bestFit="1" customWidth="1"/>
    <col min="6659" max="6661" width="6.6640625" style="20" customWidth="1"/>
    <col min="6662" max="6662" width="2" style="20" customWidth="1"/>
    <col min="6663" max="6665" width="5.5546875" style="20" customWidth="1"/>
    <col min="6666" max="6668" width="6.6640625" style="20" customWidth="1"/>
    <col min="6669" max="6669" width="2" style="20" bestFit="1" customWidth="1"/>
    <col min="6670" max="6672" width="6.6640625" style="20" customWidth="1"/>
    <col min="6673" max="6673" width="2" style="20" bestFit="1" customWidth="1"/>
    <col min="6674" max="6676" width="6.6640625" style="20" customWidth="1"/>
    <col min="6677" max="6677" width="2" style="20" bestFit="1" customWidth="1"/>
    <col min="6678" max="6680" width="6.6640625" style="20" customWidth="1"/>
    <col min="6681" max="6681" width="2" style="20" bestFit="1" customWidth="1"/>
    <col min="6682" max="6684" width="6.6640625" style="20" customWidth="1"/>
    <col min="6685" max="6685" width="2" style="20" customWidth="1"/>
    <col min="6686" max="6692" width="0" style="20" hidden="1" customWidth="1"/>
    <col min="6693" max="6705" width="0.44140625" style="20" customWidth="1"/>
    <col min="6706" max="6910" width="9.109375" style="20"/>
    <col min="6911" max="6911" width="5.5546875" style="20" customWidth="1"/>
    <col min="6912" max="6912" width="5.44140625" style="20" customWidth="1"/>
    <col min="6913" max="6913" width="4.6640625" style="20" customWidth="1"/>
    <col min="6914" max="6914" width="2" style="20" bestFit="1" customWidth="1"/>
    <col min="6915" max="6917" width="6.6640625" style="20" customWidth="1"/>
    <col min="6918" max="6918" width="2" style="20" customWidth="1"/>
    <col min="6919" max="6921" width="5.5546875" style="20" customWidth="1"/>
    <col min="6922" max="6924" width="6.6640625" style="20" customWidth="1"/>
    <col min="6925" max="6925" width="2" style="20" bestFit="1" customWidth="1"/>
    <col min="6926" max="6928" width="6.6640625" style="20" customWidth="1"/>
    <col min="6929" max="6929" width="2" style="20" bestFit="1" customWidth="1"/>
    <col min="6930" max="6932" width="6.6640625" style="20" customWidth="1"/>
    <col min="6933" max="6933" width="2" style="20" bestFit="1" customWidth="1"/>
    <col min="6934" max="6936" width="6.6640625" style="20" customWidth="1"/>
    <col min="6937" max="6937" width="2" style="20" bestFit="1" customWidth="1"/>
    <col min="6938" max="6940" width="6.6640625" style="20" customWidth="1"/>
    <col min="6941" max="6941" width="2" style="20" customWidth="1"/>
    <col min="6942" max="6948" width="0" style="20" hidden="1" customWidth="1"/>
    <col min="6949" max="6961" width="0.44140625" style="20" customWidth="1"/>
    <col min="6962" max="7166" width="9.109375" style="20"/>
    <col min="7167" max="7167" width="5.5546875" style="20" customWidth="1"/>
    <col min="7168" max="7168" width="5.44140625" style="20" customWidth="1"/>
    <col min="7169" max="7169" width="4.6640625" style="20" customWidth="1"/>
    <col min="7170" max="7170" width="2" style="20" bestFit="1" customWidth="1"/>
    <col min="7171" max="7173" width="6.6640625" style="20" customWidth="1"/>
    <col min="7174" max="7174" width="2" style="20" customWidth="1"/>
    <col min="7175" max="7177" width="5.5546875" style="20" customWidth="1"/>
    <col min="7178" max="7180" width="6.6640625" style="20" customWidth="1"/>
    <col min="7181" max="7181" width="2" style="20" bestFit="1" customWidth="1"/>
    <col min="7182" max="7184" width="6.6640625" style="20" customWidth="1"/>
    <col min="7185" max="7185" width="2" style="20" bestFit="1" customWidth="1"/>
    <col min="7186" max="7188" width="6.6640625" style="20" customWidth="1"/>
    <col min="7189" max="7189" width="2" style="20" bestFit="1" customWidth="1"/>
    <col min="7190" max="7192" width="6.6640625" style="20" customWidth="1"/>
    <col min="7193" max="7193" width="2" style="20" bestFit="1" customWidth="1"/>
    <col min="7194" max="7196" width="6.6640625" style="20" customWidth="1"/>
    <col min="7197" max="7197" width="2" style="20" customWidth="1"/>
    <col min="7198" max="7204" width="0" style="20" hidden="1" customWidth="1"/>
    <col min="7205" max="7217" width="0.44140625" style="20" customWidth="1"/>
    <col min="7218" max="7422" width="9.109375" style="20"/>
    <col min="7423" max="7423" width="5.5546875" style="20" customWidth="1"/>
    <col min="7424" max="7424" width="5.44140625" style="20" customWidth="1"/>
    <col min="7425" max="7425" width="4.6640625" style="20" customWidth="1"/>
    <col min="7426" max="7426" width="2" style="20" bestFit="1" customWidth="1"/>
    <col min="7427" max="7429" width="6.6640625" style="20" customWidth="1"/>
    <col min="7430" max="7430" width="2" style="20" customWidth="1"/>
    <col min="7431" max="7433" width="5.5546875" style="20" customWidth="1"/>
    <col min="7434" max="7436" width="6.6640625" style="20" customWidth="1"/>
    <col min="7437" max="7437" width="2" style="20" bestFit="1" customWidth="1"/>
    <col min="7438" max="7440" width="6.6640625" style="20" customWidth="1"/>
    <col min="7441" max="7441" width="2" style="20" bestFit="1" customWidth="1"/>
    <col min="7442" max="7444" width="6.6640625" style="20" customWidth="1"/>
    <col min="7445" max="7445" width="2" style="20" bestFit="1" customWidth="1"/>
    <col min="7446" max="7448" width="6.6640625" style="20" customWidth="1"/>
    <col min="7449" max="7449" width="2" style="20" bestFit="1" customWidth="1"/>
    <col min="7450" max="7452" width="6.6640625" style="20" customWidth="1"/>
    <col min="7453" max="7453" width="2" style="20" customWidth="1"/>
    <col min="7454" max="7460" width="0" style="20" hidden="1" customWidth="1"/>
    <col min="7461" max="7473" width="0.44140625" style="20" customWidth="1"/>
    <col min="7474" max="7678" width="9.109375" style="20"/>
    <col min="7679" max="7679" width="5.5546875" style="20" customWidth="1"/>
    <col min="7680" max="7680" width="5.44140625" style="20" customWidth="1"/>
    <col min="7681" max="7681" width="4.6640625" style="20" customWidth="1"/>
    <col min="7682" max="7682" width="2" style="20" bestFit="1" customWidth="1"/>
    <col min="7683" max="7685" width="6.6640625" style="20" customWidth="1"/>
    <col min="7686" max="7686" width="2" style="20" customWidth="1"/>
    <col min="7687" max="7689" width="5.5546875" style="20" customWidth="1"/>
    <col min="7690" max="7692" width="6.6640625" style="20" customWidth="1"/>
    <col min="7693" max="7693" width="2" style="20" bestFit="1" customWidth="1"/>
    <col min="7694" max="7696" width="6.6640625" style="20" customWidth="1"/>
    <col min="7697" max="7697" width="2" style="20" bestFit="1" customWidth="1"/>
    <col min="7698" max="7700" width="6.6640625" style="20" customWidth="1"/>
    <col min="7701" max="7701" width="2" style="20" bestFit="1" customWidth="1"/>
    <col min="7702" max="7704" width="6.6640625" style="20" customWidth="1"/>
    <col min="7705" max="7705" width="2" style="20" bestFit="1" customWidth="1"/>
    <col min="7706" max="7708" width="6.6640625" style="20" customWidth="1"/>
    <col min="7709" max="7709" width="2" style="20" customWidth="1"/>
    <col min="7710" max="7716" width="0" style="20" hidden="1" customWidth="1"/>
    <col min="7717" max="7729" width="0.44140625" style="20" customWidth="1"/>
    <col min="7730" max="7934" width="9.109375" style="20"/>
    <col min="7935" max="7935" width="5.5546875" style="20" customWidth="1"/>
    <col min="7936" max="7936" width="5.44140625" style="20" customWidth="1"/>
    <col min="7937" max="7937" width="4.6640625" style="20" customWidth="1"/>
    <col min="7938" max="7938" width="2" style="20" bestFit="1" customWidth="1"/>
    <col min="7939" max="7941" width="6.6640625" style="20" customWidth="1"/>
    <col min="7942" max="7942" width="2" style="20" customWidth="1"/>
    <col min="7943" max="7945" width="5.5546875" style="20" customWidth="1"/>
    <col min="7946" max="7948" width="6.6640625" style="20" customWidth="1"/>
    <col min="7949" max="7949" width="2" style="20" bestFit="1" customWidth="1"/>
    <col min="7950" max="7952" width="6.6640625" style="20" customWidth="1"/>
    <col min="7953" max="7953" width="2" style="20" bestFit="1" customWidth="1"/>
    <col min="7954" max="7956" width="6.6640625" style="20" customWidth="1"/>
    <col min="7957" max="7957" width="2" style="20" bestFit="1" customWidth="1"/>
    <col min="7958" max="7960" width="6.6640625" style="20" customWidth="1"/>
    <col min="7961" max="7961" width="2" style="20" bestFit="1" customWidth="1"/>
    <col min="7962" max="7964" width="6.6640625" style="20" customWidth="1"/>
    <col min="7965" max="7965" width="2" style="20" customWidth="1"/>
    <col min="7966" max="7972" width="0" style="20" hidden="1" customWidth="1"/>
    <col min="7973" max="7985" width="0.44140625" style="20" customWidth="1"/>
    <col min="7986" max="8190" width="9.109375" style="20"/>
    <col min="8191" max="8191" width="5.5546875" style="20" customWidth="1"/>
    <col min="8192" max="8192" width="5.44140625" style="20" customWidth="1"/>
    <col min="8193" max="8193" width="4.6640625" style="20" customWidth="1"/>
    <col min="8194" max="8194" width="2" style="20" bestFit="1" customWidth="1"/>
    <col min="8195" max="8197" width="6.6640625" style="20" customWidth="1"/>
    <col min="8198" max="8198" width="2" style="20" customWidth="1"/>
    <col min="8199" max="8201" width="5.5546875" style="20" customWidth="1"/>
    <col min="8202" max="8204" width="6.6640625" style="20" customWidth="1"/>
    <col min="8205" max="8205" width="2" style="20" bestFit="1" customWidth="1"/>
    <col min="8206" max="8208" width="6.6640625" style="20" customWidth="1"/>
    <col min="8209" max="8209" width="2" style="20" bestFit="1" customWidth="1"/>
    <col min="8210" max="8212" width="6.6640625" style="20" customWidth="1"/>
    <col min="8213" max="8213" width="2" style="20" bestFit="1" customWidth="1"/>
    <col min="8214" max="8216" width="6.6640625" style="20" customWidth="1"/>
    <col min="8217" max="8217" width="2" style="20" bestFit="1" customWidth="1"/>
    <col min="8218" max="8220" width="6.6640625" style="20" customWidth="1"/>
    <col min="8221" max="8221" width="2" style="20" customWidth="1"/>
    <col min="8222" max="8228" width="0" style="20" hidden="1" customWidth="1"/>
    <col min="8229" max="8241" width="0.44140625" style="20" customWidth="1"/>
    <col min="8242" max="8446" width="9.109375" style="20"/>
    <col min="8447" max="8447" width="5.5546875" style="20" customWidth="1"/>
    <col min="8448" max="8448" width="5.44140625" style="20" customWidth="1"/>
    <col min="8449" max="8449" width="4.6640625" style="20" customWidth="1"/>
    <col min="8450" max="8450" width="2" style="20" bestFit="1" customWidth="1"/>
    <col min="8451" max="8453" width="6.6640625" style="20" customWidth="1"/>
    <col min="8454" max="8454" width="2" style="20" customWidth="1"/>
    <col min="8455" max="8457" width="5.5546875" style="20" customWidth="1"/>
    <col min="8458" max="8460" width="6.6640625" style="20" customWidth="1"/>
    <col min="8461" max="8461" width="2" style="20" bestFit="1" customWidth="1"/>
    <col min="8462" max="8464" width="6.6640625" style="20" customWidth="1"/>
    <col min="8465" max="8465" width="2" style="20" bestFit="1" customWidth="1"/>
    <col min="8466" max="8468" width="6.6640625" style="20" customWidth="1"/>
    <col min="8469" max="8469" width="2" style="20" bestFit="1" customWidth="1"/>
    <col min="8470" max="8472" width="6.6640625" style="20" customWidth="1"/>
    <col min="8473" max="8473" width="2" style="20" bestFit="1" customWidth="1"/>
    <col min="8474" max="8476" width="6.6640625" style="20" customWidth="1"/>
    <col min="8477" max="8477" width="2" style="20" customWidth="1"/>
    <col min="8478" max="8484" width="0" style="20" hidden="1" customWidth="1"/>
    <col min="8485" max="8497" width="0.44140625" style="20" customWidth="1"/>
    <col min="8498" max="8702" width="9.109375" style="20"/>
    <col min="8703" max="8703" width="5.5546875" style="20" customWidth="1"/>
    <col min="8704" max="8704" width="5.44140625" style="20" customWidth="1"/>
    <col min="8705" max="8705" width="4.6640625" style="20" customWidth="1"/>
    <col min="8706" max="8706" width="2" style="20" bestFit="1" customWidth="1"/>
    <col min="8707" max="8709" width="6.6640625" style="20" customWidth="1"/>
    <col min="8710" max="8710" width="2" style="20" customWidth="1"/>
    <col min="8711" max="8713" width="5.5546875" style="20" customWidth="1"/>
    <col min="8714" max="8716" width="6.6640625" style="20" customWidth="1"/>
    <col min="8717" max="8717" width="2" style="20" bestFit="1" customWidth="1"/>
    <col min="8718" max="8720" width="6.6640625" style="20" customWidth="1"/>
    <col min="8721" max="8721" width="2" style="20" bestFit="1" customWidth="1"/>
    <col min="8722" max="8724" width="6.6640625" style="20" customWidth="1"/>
    <col min="8725" max="8725" width="2" style="20" bestFit="1" customWidth="1"/>
    <col min="8726" max="8728" width="6.6640625" style="20" customWidth="1"/>
    <col min="8729" max="8729" width="2" style="20" bestFit="1" customWidth="1"/>
    <col min="8730" max="8732" width="6.6640625" style="20" customWidth="1"/>
    <col min="8733" max="8733" width="2" style="20" customWidth="1"/>
    <col min="8734" max="8740" width="0" style="20" hidden="1" customWidth="1"/>
    <col min="8741" max="8753" width="0.44140625" style="20" customWidth="1"/>
    <col min="8754" max="8958" width="9.109375" style="20"/>
    <col min="8959" max="8959" width="5.5546875" style="20" customWidth="1"/>
    <col min="8960" max="8960" width="5.44140625" style="20" customWidth="1"/>
    <col min="8961" max="8961" width="4.6640625" style="20" customWidth="1"/>
    <col min="8962" max="8962" width="2" style="20" bestFit="1" customWidth="1"/>
    <col min="8963" max="8965" width="6.6640625" style="20" customWidth="1"/>
    <col min="8966" max="8966" width="2" style="20" customWidth="1"/>
    <col min="8967" max="8969" width="5.5546875" style="20" customWidth="1"/>
    <col min="8970" max="8972" width="6.6640625" style="20" customWidth="1"/>
    <col min="8973" max="8973" width="2" style="20" bestFit="1" customWidth="1"/>
    <col min="8974" max="8976" width="6.6640625" style="20" customWidth="1"/>
    <col min="8977" max="8977" width="2" style="20" bestFit="1" customWidth="1"/>
    <col min="8978" max="8980" width="6.6640625" style="20" customWidth="1"/>
    <col min="8981" max="8981" width="2" style="20" bestFit="1" customWidth="1"/>
    <col min="8982" max="8984" width="6.6640625" style="20" customWidth="1"/>
    <col min="8985" max="8985" width="2" style="20" bestFit="1" customWidth="1"/>
    <col min="8986" max="8988" width="6.6640625" style="20" customWidth="1"/>
    <col min="8989" max="8989" width="2" style="20" customWidth="1"/>
    <col min="8990" max="8996" width="0" style="20" hidden="1" customWidth="1"/>
    <col min="8997" max="9009" width="0.44140625" style="20" customWidth="1"/>
    <col min="9010" max="9214" width="9.109375" style="20"/>
    <col min="9215" max="9215" width="5.5546875" style="20" customWidth="1"/>
    <col min="9216" max="9216" width="5.44140625" style="20" customWidth="1"/>
    <col min="9217" max="9217" width="4.6640625" style="20" customWidth="1"/>
    <col min="9218" max="9218" width="2" style="20" bestFit="1" customWidth="1"/>
    <col min="9219" max="9221" width="6.6640625" style="20" customWidth="1"/>
    <col min="9222" max="9222" width="2" style="20" customWidth="1"/>
    <col min="9223" max="9225" width="5.5546875" style="20" customWidth="1"/>
    <col min="9226" max="9228" width="6.6640625" style="20" customWidth="1"/>
    <col min="9229" max="9229" width="2" style="20" bestFit="1" customWidth="1"/>
    <col min="9230" max="9232" width="6.6640625" style="20" customWidth="1"/>
    <col min="9233" max="9233" width="2" style="20" bestFit="1" customWidth="1"/>
    <col min="9234" max="9236" width="6.6640625" style="20" customWidth="1"/>
    <col min="9237" max="9237" width="2" style="20" bestFit="1" customWidth="1"/>
    <col min="9238" max="9240" width="6.6640625" style="20" customWidth="1"/>
    <col min="9241" max="9241" width="2" style="20" bestFit="1" customWidth="1"/>
    <col min="9242" max="9244" width="6.6640625" style="20" customWidth="1"/>
    <col min="9245" max="9245" width="2" style="20" customWidth="1"/>
    <col min="9246" max="9252" width="0" style="20" hidden="1" customWidth="1"/>
    <col min="9253" max="9265" width="0.44140625" style="20" customWidth="1"/>
    <col min="9266" max="9470" width="9.109375" style="20"/>
    <col min="9471" max="9471" width="5.5546875" style="20" customWidth="1"/>
    <col min="9472" max="9472" width="5.44140625" style="20" customWidth="1"/>
    <col min="9473" max="9473" width="4.6640625" style="20" customWidth="1"/>
    <col min="9474" max="9474" width="2" style="20" bestFit="1" customWidth="1"/>
    <col min="9475" max="9477" width="6.6640625" style="20" customWidth="1"/>
    <col min="9478" max="9478" width="2" style="20" customWidth="1"/>
    <col min="9479" max="9481" width="5.5546875" style="20" customWidth="1"/>
    <col min="9482" max="9484" width="6.6640625" style="20" customWidth="1"/>
    <col min="9485" max="9485" width="2" style="20" bestFit="1" customWidth="1"/>
    <col min="9486" max="9488" width="6.6640625" style="20" customWidth="1"/>
    <col min="9489" max="9489" width="2" style="20" bestFit="1" customWidth="1"/>
    <col min="9490" max="9492" width="6.6640625" style="20" customWidth="1"/>
    <col min="9493" max="9493" width="2" style="20" bestFit="1" customWidth="1"/>
    <col min="9494" max="9496" width="6.6640625" style="20" customWidth="1"/>
    <col min="9497" max="9497" width="2" style="20" bestFit="1" customWidth="1"/>
    <col min="9498" max="9500" width="6.6640625" style="20" customWidth="1"/>
    <col min="9501" max="9501" width="2" style="20" customWidth="1"/>
    <col min="9502" max="9508" width="0" style="20" hidden="1" customWidth="1"/>
    <col min="9509" max="9521" width="0.44140625" style="20" customWidth="1"/>
    <col min="9522" max="9726" width="9.109375" style="20"/>
    <col min="9727" max="9727" width="5.5546875" style="20" customWidth="1"/>
    <col min="9728" max="9728" width="5.44140625" style="20" customWidth="1"/>
    <col min="9729" max="9729" width="4.6640625" style="20" customWidth="1"/>
    <col min="9730" max="9730" width="2" style="20" bestFit="1" customWidth="1"/>
    <col min="9731" max="9733" width="6.6640625" style="20" customWidth="1"/>
    <col min="9734" max="9734" width="2" style="20" customWidth="1"/>
    <col min="9735" max="9737" width="5.5546875" style="20" customWidth="1"/>
    <col min="9738" max="9740" width="6.6640625" style="20" customWidth="1"/>
    <col min="9741" max="9741" width="2" style="20" bestFit="1" customWidth="1"/>
    <col min="9742" max="9744" width="6.6640625" style="20" customWidth="1"/>
    <col min="9745" max="9745" width="2" style="20" bestFit="1" customWidth="1"/>
    <col min="9746" max="9748" width="6.6640625" style="20" customWidth="1"/>
    <col min="9749" max="9749" width="2" style="20" bestFit="1" customWidth="1"/>
    <col min="9750" max="9752" width="6.6640625" style="20" customWidth="1"/>
    <col min="9753" max="9753" width="2" style="20" bestFit="1" customWidth="1"/>
    <col min="9754" max="9756" width="6.6640625" style="20" customWidth="1"/>
    <col min="9757" max="9757" width="2" style="20" customWidth="1"/>
    <col min="9758" max="9764" width="0" style="20" hidden="1" customWidth="1"/>
    <col min="9765" max="9777" width="0.44140625" style="20" customWidth="1"/>
    <col min="9778" max="9982" width="9.109375" style="20"/>
    <col min="9983" max="9983" width="5.5546875" style="20" customWidth="1"/>
    <col min="9984" max="9984" width="5.44140625" style="20" customWidth="1"/>
    <col min="9985" max="9985" width="4.6640625" style="20" customWidth="1"/>
    <col min="9986" max="9986" width="2" style="20" bestFit="1" customWidth="1"/>
    <col min="9987" max="9989" width="6.6640625" style="20" customWidth="1"/>
    <col min="9990" max="9990" width="2" style="20" customWidth="1"/>
    <col min="9991" max="9993" width="5.5546875" style="20" customWidth="1"/>
    <col min="9994" max="9996" width="6.6640625" style="20" customWidth="1"/>
    <col min="9997" max="9997" width="2" style="20" bestFit="1" customWidth="1"/>
    <col min="9998" max="10000" width="6.6640625" style="20" customWidth="1"/>
    <col min="10001" max="10001" width="2" style="20" bestFit="1" customWidth="1"/>
    <col min="10002" max="10004" width="6.6640625" style="20" customWidth="1"/>
    <col min="10005" max="10005" width="2" style="20" bestFit="1" customWidth="1"/>
    <col min="10006" max="10008" width="6.6640625" style="20" customWidth="1"/>
    <col min="10009" max="10009" width="2" style="20" bestFit="1" customWidth="1"/>
    <col min="10010" max="10012" width="6.6640625" style="20" customWidth="1"/>
    <col min="10013" max="10013" width="2" style="20" customWidth="1"/>
    <col min="10014" max="10020" width="0" style="20" hidden="1" customWidth="1"/>
    <col min="10021" max="10033" width="0.44140625" style="20" customWidth="1"/>
    <col min="10034" max="10238" width="9.109375" style="20"/>
    <col min="10239" max="10239" width="5.5546875" style="20" customWidth="1"/>
    <col min="10240" max="10240" width="5.44140625" style="20" customWidth="1"/>
    <col min="10241" max="10241" width="4.6640625" style="20" customWidth="1"/>
    <col min="10242" max="10242" width="2" style="20" bestFit="1" customWidth="1"/>
    <col min="10243" max="10245" width="6.6640625" style="20" customWidth="1"/>
    <col min="10246" max="10246" width="2" style="20" customWidth="1"/>
    <col min="10247" max="10249" width="5.5546875" style="20" customWidth="1"/>
    <col min="10250" max="10252" width="6.6640625" style="20" customWidth="1"/>
    <col min="10253" max="10253" width="2" style="20" bestFit="1" customWidth="1"/>
    <col min="10254" max="10256" width="6.6640625" style="20" customWidth="1"/>
    <col min="10257" max="10257" width="2" style="20" bestFit="1" customWidth="1"/>
    <col min="10258" max="10260" width="6.6640625" style="20" customWidth="1"/>
    <col min="10261" max="10261" width="2" style="20" bestFit="1" customWidth="1"/>
    <col min="10262" max="10264" width="6.6640625" style="20" customWidth="1"/>
    <col min="10265" max="10265" width="2" style="20" bestFit="1" customWidth="1"/>
    <col min="10266" max="10268" width="6.6640625" style="20" customWidth="1"/>
    <col min="10269" max="10269" width="2" style="20" customWidth="1"/>
    <col min="10270" max="10276" width="0" style="20" hidden="1" customWidth="1"/>
    <col min="10277" max="10289" width="0.44140625" style="20" customWidth="1"/>
    <col min="10290" max="10494" width="9.109375" style="20"/>
    <col min="10495" max="10495" width="5.5546875" style="20" customWidth="1"/>
    <col min="10496" max="10496" width="5.44140625" style="20" customWidth="1"/>
    <col min="10497" max="10497" width="4.6640625" style="20" customWidth="1"/>
    <col min="10498" max="10498" width="2" style="20" bestFit="1" customWidth="1"/>
    <col min="10499" max="10501" width="6.6640625" style="20" customWidth="1"/>
    <col min="10502" max="10502" width="2" style="20" customWidth="1"/>
    <col min="10503" max="10505" width="5.5546875" style="20" customWidth="1"/>
    <col min="10506" max="10508" width="6.6640625" style="20" customWidth="1"/>
    <col min="10509" max="10509" width="2" style="20" bestFit="1" customWidth="1"/>
    <col min="10510" max="10512" width="6.6640625" style="20" customWidth="1"/>
    <col min="10513" max="10513" width="2" style="20" bestFit="1" customWidth="1"/>
    <col min="10514" max="10516" width="6.6640625" style="20" customWidth="1"/>
    <col min="10517" max="10517" width="2" style="20" bestFit="1" customWidth="1"/>
    <col min="10518" max="10520" width="6.6640625" style="20" customWidth="1"/>
    <col min="10521" max="10521" width="2" style="20" bestFit="1" customWidth="1"/>
    <col min="10522" max="10524" width="6.6640625" style="20" customWidth="1"/>
    <col min="10525" max="10525" width="2" style="20" customWidth="1"/>
    <col min="10526" max="10532" width="0" style="20" hidden="1" customWidth="1"/>
    <col min="10533" max="10545" width="0.44140625" style="20" customWidth="1"/>
    <col min="10546" max="10750" width="9.109375" style="20"/>
    <col min="10751" max="10751" width="5.5546875" style="20" customWidth="1"/>
    <col min="10752" max="10752" width="5.44140625" style="20" customWidth="1"/>
    <col min="10753" max="10753" width="4.6640625" style="20" customWidth="1"/>
    <col min="10754" max="10754" width="2" style="20" bestFit="1" customWidth="1"/>
    <col min="10755" max="10757" width="6.6640625" style="20" customWidth="1"/>
    <col min="10758" max="10758" width="2" style="20" customWidth="1"/>
    <col min="10759" max="10761" width="5.5546875" style="20" customWidth="1"/>
    <col min="10762" max="10764" width="6.6640625" style="20" customWidth="1"/>
    <col min="10765" max="10765" width="2" style="20" bestFit="1" customWidth="1"/>
    <col min="10766" max="10768" width="6.6640625" style="20" customWidth="1"/>
    <col min="10769" max="10769" width="2" style="20" bestFit="1" customWidth="1"/>
    <col min="10770" max="10772" width="6.6640625" style="20" customWidth="1"/>
    <col min="10773" max="10773" width="2" style="20" bestFit="1" customWidth="1"/>
    <col min="10774" max="10776" width="6.6640625" style="20" customWidth="1"/>
    <col min="10777" max="10777" width="2" style="20" bestFit="1" customWidth="1"/>
    <col min="10778" max="10780" width="6.6640625" style="20" customWidth="1"/>
    <col min="10781" max="10781" width="2" style="20" customWidth="1"/>
    <col min="10782" max="10788" width="0" style="20" hidden="1" customWidth="1"/>
    <col min="10789" max="10801" width="0.44140625" style="20" customWidth="1"/>
    <col min="10802" max="11006" width="9.109375" style="20"/>
    <col min="11007" max="11007" width="5.5546875" style="20" customWidth="1"/>
    <col min="11008" max="11008" width="5.44140625" style="20" customWidth="1"/>
    <col min="11009" max="11009" width="4.6640625" style="20" customWidth="1"/>
    <col min="11010" max="11010" width="2" style="20" bestFit="1" customWidth="1"/>
    <col min="11011" max="11013" width="6.6640625" style="20" customWidth="1"/>
    <col min="11014" max="11014" width="2" style="20" customWidth="1"/>
    <col min="11015" max="11017" width="5.5546875" style="20" customWidth="1"/>
    <col min="11018" max="11020" width="6.6640625" style="20" customWidth="1"/>
    <col min="11021" max="11021" width="2" style="20" bestFit="1" customWidth="1"/>
    <col min="11022" max="11024" width="6.6640625" style="20" customWidth="1"/>
    <col min="11025" max="11025" width="2" style="20" bestFit="1" customWidth="1"/>
    <col min="11026" max="11028" width="6.6640625" style="20" customWidth="1"/>
    <col min="11029" max="11029" width="2" style="20" bestFit="1" customWidth="1"/>
    <col min="11030" max="11032" width="6.6640625" style="20" customWidth="1"/>
    <col min="11033" max="11033" width="2" style="20" bestFit="1" customWidth="1"/>
    <col min="11034" max="11036" width="6.6640625" style="20" customWidth="1"/>
    <col min="11037" max="11037" width="2" style="20" customWidth="1"/>
    <col min="11038" max="11044" width="0" style="20" hidden="1" customWidth="1"/>
    <col min="11045" max="11057" width="0.44140625" style="20" customWidth="1"/>
    <col min="11058" max="11262" width="9.109375" style="20"/>
    <col min="11263" max="11263" width="5.5546875" style="20" customWidth="1"/>
    <col min="11264" max="11264" width="5.44140625" style="20" customWidth="1"/>
    <col min="11265" max="11265" width="4.6640625" style="20" customWidth="1"/>
    <col min="11266" max="11266" width="2" style="20" bestFit="1" customWidth="1"/>
    <col min="11267" max="11269" width="6.6640625" style="20" customWidth="1"/>
    <col min="11270" max="11270" width="2" style="20" customWidth="1"/>
    <col min="11271" max="11273" width="5.5546875" style="20" customWidth="1"/>
    <col min="11274" max="11276" width="6.6640625" style="20" customWidth="1"/>
    <col min="11277" max="11277" width="2" style="20" bestFit="1" customWidth="1"/>
    <col min="11278" max="11280" width="6.6640625" style="20" customWidth="1"/>
    <col min="11281" max="11281" width="2" style="20" bestFit="1" customWidth="1"/>
    <col min="11282" max="11284" width="6.6640625" style="20" customWidth="1"/>
    <col min="11285" max="11285" width="2" style="20" bestFit="1" customWidth="1"/>
    <col min="11286" max="11288" width="6.6640625" style="20" customWidth="1"/>
    <col min="11289" max="11289" width="2" style="20" bestFit="1" customWidth="1"/>
    <col min="11290" max="11292" width="6.6640625" style="20" customWidth="1"/>
    <col min="11293" max="11293" width="2" style="20" customWidth="1"/>
    <col min="11294" max="11300" width="0" style="20" hidden="1" customWidth="1"/>
    <col min="11301" max="11313" width="0.44140625" style="20" customWidth="1"/>
    <col min="11314" max="11518" width="9.109375" style="20"/>
    <col min="11519" max="11519" width="5.5546875" style="20" customWidth="1"/>
    <col min="11520" max="11520" width="5.44140625" style="20" customWidth="1"/>
    <col min="11521" max="11521" width="4.6640625" style="20" customWidth="1"/>
    <col min="11522" max="11522" width="2" style="20" bestFit="1" customWidth="1"/>
    <col min="11523" max="11525" width="6.6640625" style="20" customWidth="1"/>
    <col min="11526" max="11526" width="2" style="20" customWidth="1"/>
    <col min="11527" max="11529" width="5.5546875" style="20" customWidth="1"/>
    <col min="11530" max="11532" width="6.6640625" style="20" customWidth="1"/>
    <col min="11533" max="11533" width="2" style="20" bestFit="1" customWidth="1"/>
    <col min="11534" max="11536" width="6.6640625" style="20" customWidth="1"/>
    <col min="11537" max="11537" width="2" style="20" bestFit="1" customWidth="1"/>
    <col min="11538" max="11540" width="6.6640625" style="20" customWidth="1"/>
    <col min="11541" max="11541" width="2" style="20" bestFit="1" customWidth="1"/>
    <col min="11542" max="11544" width="6.6640625" style="20" customWidth="1"/>
    <col min="11545" max="11545" width="2" style="20" bestFit="1" customWidth="1"/>
    <col min="11546" max="11548" width="6.6640625" style="20" customWidth="1"/>
    <col min="11549" max="11549" width="2" style="20" customWidth="1"/>
    <col min="11550" max="11556" width="0" style="20" hidden="1" customWidth="1"/>
    <col min="11557" max="11569" width="0.44140625" style="20" customWidth="1"/>
    <col min="11570" max="11774" width="9.109375" style="20"/>
    <col min="11775" max="11775" width="5.5546875" style="20" customWidth="1"/>
    <col min="11776" max="11776" width="5.44140625" style="20" customWidth="1"/>
    <col min="11777" max="11777" width="4.6640625" style="20" customWidth="1"/>
    <col min="11778" max="11778" width="2" style="20" bestFit="1" customWidth="1"/>
    <col min="11779" max="11781" width="6.6640625" style="20" customWidth="1"/>
    <col min="11782" max="11782" width="2" style="20" customWidth="1"/>
    <col min="11783" max="11785" width="5.5546875" style="20" customWidth="1"/>
    <col min="11786" max="11788" width="6.6640625" style="20" customWidth="1"/>
    <col min="11789" max="11789" width="2" style="20" bestFit="1" customWidth="1"/>
    <col min="11790" max="11792" width="6.6640625" style="20" customWidth="1"/>
    <col min="11793" max="11793" width="2" style="20" bestFit="1" customWidth="1"/>
    <col min="11794" max="11796" width="6.6640625" style="20" customWidth="1"/>
    <col min="11797" max="11797" width="2" style="20" bestFit="1" customWidth="1"/>
    <col min="11798" max="11800" width="6.6640625" style="20" customWidth="1"/>
    <col min="11801" max="11801" width="2" style="20" bestFit="1" customWidth="1"/>
    <col min="11802" max="11804" width="6.6640625" style="20" customWidth="1"/>
    <col min="11805" max="11805" width="2" style="20" customWidth="1"/>
    <col min="11806" max="11812" width="0" style="20" hidden="1" customWidth="1"/>
    <col min="11813" max="11825" width="0.44140625" style="20" customWidth="1"/>
    <col min="11826" max="12030" width="9.109375" style="20"/>
    <col min="12031" max="12031" width="5.5546875" style="20" customWidth="1"/>
    <col min="12032" max="12032" width="5.44140625" style="20" customWidth="1"/>
    <col min="12033" max="12033" width="4.6640625" style="20" customWidth="1"/>
    <col min="12034" max="12034" width="2" style="20" bestFit="1" customWidth="1"/>
    <col min="12035" max="12037" width="6.6640625" style="20" customWidth="1"/>
    <col min="12038" max="12038" width="2" style="20" customWidth="1"/>
    <col min="12039" max="12041" width="5.5546875" style="20" customWidth="1"/>
    <col min="12042" max="12044" width="6.6640625" style="20" customWidth="1"/>
    <col min="12045" max="12045" width="2" style="20" bestFit="1" customWidth="1"/>
    <col min="12046" max="12048" width="6.6640625" style="20" customWidth="1"/>
    <col min="12049" max="12049" width="2" style="20" bestFit="1" customWidth="1"/>
    <col min="12050" max="12052" width="6.6640625" style="20" customWidth="1"/>
    <col min="12053" max="12053" width="2" style="20" bestFit="1" customWidth="1"/>
    <col min="12054" max="12056" width="6.6640625" style="20" customWidth="1"/>
    <col min="12057" max="12057" width="2" style="20" bestFit="1" customWidth="1"/>
    <col min="12058" max="12060" width="6.6640625" style="20" customWidth="1"/>
    <col min="12061" max="12061" width="2" style="20" customWidth="1"/>
    <col min="12062" max="12068" width="0" style="20" hidden="1" customWidth="1"/>
    <col min="12069" max="12081" width="0.44140625" style="20" customWidth="1"/>
    <col min="12082" max="12286" width="9.109375" style="20"/>
    <col min="12287" max="12287" width="5.5546875" style="20" customWidth="1"/>
    <col min="12288" max="12288" width="5.44140625" style="20" customWidth="1"/>
    <col min="12289" max="12289" width="4.6640625" style="20" customWidth="1"/>
    <col min="12290" max="12290" width="2" style="20" bestFit="1" customWidth="1"/>
    <col min="12291" max="12293" width="6.6640625" style="20" customWidth="1"/>
    <col min="12294" max="12294" width="2" style="20" customWidth="1"/>
    <col min="12295" max="12297" width="5.5546875" style="20" customWidth="1"/>
    <col min="12298" max="12300" width="6.6640625" style="20" customWidth="1"/>
    <col min="12301" max="12301" width="2" style="20" bestFit="1" customWidth="1"/>
    <col min="12302" max="12304" width="6.6640625" style="20" customWidth="1"/>
    <col min="12305" max="12305" width="2" style="20" bestFit="1" customWidth="1"/>
    <col min="12306" max="12308" width="6.6640625" style="20" customWidth="1"/>
    <col min="12309" max="12309" width="2" style="20" bestFit="1" customWidth="1"/>
    <col min="12310" max="12312" width="6.6640625" style="20" customWidth="1"/>
    <col min="12313" max="12313" width="2" style="20" bestFit="1" customWidth="1"/>
    <col min="12314" max="12316" width="6.6640625" style="20" customWidth="1"/>
    <col min="12317" max="12317" width="2" style="20" customWidth="1"/>
    <col min="12318" max="12324" width="0" style="20" hidden="1" customWidth="1"/>
    <col min="12325" max="12337" width="0.44140625" style="20" customWidth="1"/>
    <col min="12338" max="12542" width="9.109375" style="20"/>
    <col min="12543" max="12543" width="5.5546875" style="20" customWidth="1"/>
    <col min="12544" max="12544" width="5.44140625" style="20" customWidth="1"/>
    <col min="12545" max="12545" width="4.6640625" style="20" customWidth="1"/>
    <col min="12546" max="12546" width="2" style="20" bestFit="1" customWidth="1"/>
    <col min="12547" max="12549" width="6.6640625" style="20" customWidth="1"/>
    <col min="12550" max="12550" width="2" style="20" customWidth="1"/>
    <col min="12551" max="12553" width="5.5546875" style="20" customWidth="1"/>
    <col min="12554" max="12556" width="6.6640625" style="20" customWidth="1"/>
    <col min="12557" max="12557" width="2" style="20" bestFit="1" customWidth="1"/>
    <col min="12558" max="12560" width="6.6640625" style="20" customWidth="1"/>
    <col min="12561" max="12561" width="2" style="20" bestFit="1" customWidth="1"/>
    <col min="12562" max="12564" width="6.6640625" style="20" customWidth="1"/>
    <col min="12565" max="12565" width="2" style="20" bestFit="1" customWidth="1"/>
    <col min="12566" max="12568" width="6.6640625" style="20" customWidth="1"/>
    <col min="12569" max="12569" width="2" style="20" bestFit="1" customWidth="1"/>
    <col min="12570" max="12572" width="6.6640625" style="20" customWidth="1"/>
    <col min="12573" max="12573" width="2" style="20" customWidth="1"/>
    <col min="12574" max="12580" width="0" style="20" hidden="1" customWidth="1"/>
    <col min="12581" max="12593" width="0.44140625" style="20" customWidth="1"/>
    <col min="12594" max="12798" width="9.109375" style="20"/>
    <col min="12799" max="12799" width="5.5546875" style="20" customWidth="1"/>
    <col min="12800" max="12800" width="5.44140625" style="20" customWidth="1"/>
    <col min="12801" max="12801" width="4.6640625" style="20" customWidth="1"/>
    <col min="12802" max="12802" width="2" style="20" bestFit="1" customWidth="1"/>
    <col min="12803" max="12805" width="6.6640625" style="20" customWidth="1"/>
    <col min="12806" max="12806" width="2" style="20" customWidth="1"/>
    <col min="12807" max="12809" width="5.5546875" style="20" customWidth="1"/>
    <col min="12810" max="12812" width="6.6640625" style="20" customWidth="1"/>
    <col min="12813" max="12813" width="2" style="20" bestFit="1" customWidth="1"/>
    <col min="12814" max="12816" width="6.6640625" style="20" customWidth="1"/>
    <col min="12817" max="12817" width="2" style="20" bestFit="1" customWidth="1"/>
    <col min="12818" max="12820" width="6.6640625" style="20" customWidth="1"/>
    <col min="12821" max="12821" width="2" style="20" bestFit="1" customWidth="1"/>
    <col min="12822" max="12824" width="6.6640625" style="20" customWidth="1"/>
    <col min="12825" max="12825" width="2" style="20" bestFit="1" customWidth="1"/>
    <col min="12826" max="12828" width="6.6640625" style="20" customWidth="1"/>
    <col min="12829" max="12829" width="2" style="20" customWidth="1"/>
    <col min="12830" max="12836" width="0" style="20" hidden="1" customWidth="1"/>
    <col min="12837" max="12849" width="0.44140625" style="20" customWidth="1"/>
    <col min="12850" max="13054" width="9.109375" style="20"/>
    <col min="13055" max="13055" width="5.5546875" style="20" customWidth="1"/>
    <col min="13056" max="13056" width="5.44140625" style="20" customWidth="1"/>
    <col min="13057" max="13057" width="4.6640625" style="20" customWidth="1"/>
    <col min="13058" max="13058" width="2" style="20" bestFit="1" customWidth="1"/>
    <col min="13059" max="13061" width="6.6640625" style="20" customWidth="1"/>
    <col min="13062" max="13062" width="2" style="20" customWidth="1"/>
    <col min="13063" max="13065" width="5.5546875" style="20" customWidth="1"/>
    <col min="13066" max="13068" width="6.6640625" style="20" customWidth="1"/>
    <col min="13069" max="13069" width="2" style="20" bestFit="1" customWidth="1"/>
    <col min="13070" max="13072" width="6.6640625" style="20" customWidth="1"/>
    <col min="13073" max="13073" width="2" style="20" bestFit="1" customWidth="1"/>
    <col min="13074" max="13076" width="6.6640625" style="20" customWidth="1"/>
    <col min="13077" max="13077" width="2" style="20" bestFit="1" customWidth="1"/>
    <col min="13078" max="13080" width="6.6640625" style="20" customWidth="1"/>
    <col min="13081" max="13081" width="2" style="20" bestFit="1" customWidth="1"/>
    <col min="13082" max="13084" width="6.6640625" style="20" customWidth="1"/>
    <col min="13085" max="13085" width="2" style="20" customWidth="1"/>
    <col min="13086" max="13092" width="0" style="20" hidden="1" customWidth="1"/>
    <col min="13093" max="13105" width="0.44140625" style="20" customWidth="1"/>
    <col min="13106" max="13310" width="9.109375" style="20"/>
    <col min="13311" max="13311" width="5.5546875" style="20" customWidth="1"/>
    <col min="13312" max="13312" width="5.44140625" style="20" customWidth="1"/>
    <col min="13313" max="13313" width="4.6640625" style="20" customWidth="1"/>
    <col min="13314" max="13314" width="2" style="20" bestFit="1" customWidth="1"/>
    <col min="13315" max="13317" width="6.6640625" style="20" customWidth="1"/>
    <col min="13318" max="13318" width="2" style="20" customWidth="1"/>
    <col min="13319" max="13321" width="5.5546875" style="20" customWidth="1"/>
    <col min="13322" max="13324" width="6.6640625" style="20" customWidth="1"/>
    <col min="13325" max="13325" width="2" style="20" bestFit="1" customWidth="1"/>
    <col min="13326" max="13328" width="6.6640625" style="20" customWidth="1"/>
    <col min="13329" max="13329" width="2" style="20" bestFit="1" customWidth="1"/>
    <col min="13330" max="13332" width="6.6640625" style="20" customWidth="1"/>
    <col min="13333" max="13333" width="2" style="20" bestFit="1" customWidth="1"/>
    <col min="13334" max="13336" width="6.6640625" style="20" customWidth="1"/>
    <col min="13337" max="13337" width="2" style="20" bestFit="1" customWidth="1"/>
    <col min="13338" max="13340" width="6.6640625" style="20" customWidth="1"/>
    <col min="13341" max="13341" width="2" style="20" customWidth="1"/>
    <col min="13342" max="13348" width="0" style="20" hidden="1" customWidth="1"/>
    <col min="13349" max="13361" width="0.44140625" style="20" customWidth="1"/>
    <col min="13362" max="13566" width="9.109375" style="20"/>
    <col min="13567" max="13567" width="5.5546875" style="20" customWidth="1"/>
    <col min="13568" max="13568" width="5.44140625" style="20" customWidth="1"/>
    <col min="13569" max="13569" width="4.6640625" style="20" customWidth="1"/>
    <col min="13570" max="13570" width="2" style="20" bestFit="1" customWidth="1"/>
    <col min="13571" max="13573" width="6.6640625" style="20" customWidth="1"/>
    <col min="13574" max="13574" width="2" style="20" customWidth="1"/>
    <col min="13575" max="13577" width="5.5546875" style="20" customWidth="1"/>
    <col min="13578" max="13580" width="6.6640625" style="20" customWidth="1"/>
    <col min="13581" max="13581" width="2" style="20" bestFit="1" customWidth="1"/>
    <col min="13582" max="13584" width="6.6640625" style="20" customWidth="1"/>
    <col min="13585" max="13585" width="2" style="20" bestFit="1" customWidth="1"/>
    <col min="13586" max="13588" width="6.6640625" style="20" customWidth="1"/>
    <col min="13589" max="13589" width="2" style="20" bestFit="1" customWidth="1"/>
    <col min="13590" max="13592" width="6.6640625" style="20" customWidth="1"/>
    <col min="13593" max="13593" width="2" style="20" bestFit="1" customWidth="1"/>
    <col min="13594" max="13596" width="6.6640625" style="20" customWidth="1"/>
    <col min="13597" max="13597" width="2" style="20" customWidth="1"/>
    <col min="13598" max="13604" width="0" style="20" hidden="1" customWidth="1"/>
    <col min="13605" max="13617" width="0.44140625" style="20" customWidth="1"/>
    <col min="13618" max="13822" width="9.109375" style="20"/>
    <col min="13823" max="13823" width="5.5546875" style="20" customWidth="1"/>
    <col min="13824" max="13824" width="5.44140625" style="20" customWidth="1"/>
    <col min="13825" max="13825" width="4.6640625" style="20" customWidth="1"/>
    <col min="13826" max="13826" width="2" style="20" bestFit="1" customWidth="1"/>
    <col min="13827" max="13829" width="6.6640625" style="20" customWidth="1"/>
    <col min="13830" max="13830" width="2" style="20" customWidth="1"/>
    <col min="13831" max="13833" width="5.5546875" style="20" customWidth="1"/>
    <col min="13834" max="13836" width="6.6640625" style="20" customWidth="1"/>
    <col min="13837" max="13837" width="2" style="20" bestFit="1" customWidth="1"/>
    <col min="13838" max="13840" width="6.6640625" style="20" customWidth="1"/>
    <col min="13841" max="13841" width="2" style="20" bestFit="1" customWidth="1"/>
    <col min="13842" max="13844" width="6.6640625" style="20" customWidth="1"/>
    <col min="13845" max="13845" width="2" style="20" bestFit="1" customWidth="1"/>
    <col min="13846" max="13848" width="6.6640625" style="20" customWidth="1"/>
    <col min="13849" max="13849" width="2" style="20" bestFit="1" customWidth="1"/>
    <col min="13850" max="13852" width="6.6640625" style="20" customWidth="1"/>
    <col min="13853" max="13853" width="2" style="20" customWidth="1"/>
    <col min="13854" max="13860" width="0" style="20" hidden="1" customWidth="1"/>
    <col min="13861" max="13873" width="0.44140625" style="20" customWidth="1"/>
    <col min="13874" max="14078" width="9.109375" style="20"/>
    <col min="14079" max="14079" width="5.5546875" style="20" customWidth="1"/>
    <col min="14080" max="14080" width="5.44140625" style="20" customWidth="1"/>
    <col min="14081" max="14081" width="4.6640625" style="20" customWidth="1"/>
    <col min="14082" max="14082" width="2" style="20" bestFit="1" customWidth="1"/>
    <col min="14083" max="14085" width="6.6640625" style="20" customWidth="1"/>
    <col min="14086" max="14086" width="2" style="20" customWidth="1"/>
    <col min="14087" max="14089" width="5.5546875" style="20" customWidth="1"/>
    <col min="14090" max="14092" width="6.6640625" style="20" customWidth="1"/>
    <col min="14093" max="14093" width="2" style="20" bestFit="1" customWidth="1"/>
    <col min="14094" max="14096" width="6.6640625" style="20" customWidth="1"/>
    <col min="14097" max="14097" width="2" style="20" bestFit="1" customWidth="1"/>
    <col min="14098" max="14100" width="6.6640625" style="20" customWidth="1"/>
    <col min="14101" max="14101" width="2" style="20" bestFit="1" customWidth="1"/>
    <col min="14102" max="14104" width="6.6640625" style="20" customWidth="1"/>
    <col min="14105" max="14105" width="2" style="20" bestFit="1" customWidth="1"/>
    <col min="14106" max="14108" width="6.6640625" style="20" customWidth="1"/>
    <col min="14109" max="14109" width="2" style="20" customWidth="1"/>
    <col min="14110" max="14116" width="0" style="20" hidden="1" customWidth="1"/>
    <col min="14117" max="14129" width="0.44140625" style="20" customWidth="1"/>
    <col min="14130" max="14334" width="9.109375" style="20"/>
    <col min="14335" max="14335" width="5.5546875" style="20" customWidth="1"/>
    <col min="14336" max="14336" width="5.44140625" style="20" customWidth="1"/>
    <col min="14337" max="14337" width="4.6640625" style="20" customWidth="1"/>
    <col min="14338" max="14338" width="2" style="20" bestFit="1" customWidth="1"/>
    <col min="14339" max="14341" width="6.6640625" style="20" customWidth="1"/>
    <col min="14342" max="14342" width="2" style="20" customWidth="1"/>
    <col min="14343" max="14345" width="5.5546875" style="20" customWidth="1"/>
    <col min="14346" max="14348" width="6.6640625" style="20" customWidth="1"/>
    <col min="14349" max="14349" width="2" style="20" bestFit="1" customWidth="1"/>
    <col min="14350" max="14352" width="6.6640625" style="20" customWidth="1"/>
    <col min="14353" max="14353" width="2" style="20" bestFit="1" customWidth="1"/>
    <col min="14354" max="14356" width="6.6640625" style="20" customWidth="1"/>
    <col min="14357" max="14357" width="2" style="20" bestFit="1" customWidth="1"/>
    <col min="14358" max="14360" width="6.6640625" style="20" customWidth="1"/>
    <col min="14361" max="14361" width="2" style="20" bestFit="1" customWidth="1"/>
    <col min="14362" max="14364" width="6.6640625" style="20" customWidth="1"/>
    <col min="14365" max="14365" width="2" style="20" customWidth="1"/>
    <col min="14366" max="14372" width="0" style="20" hidden="1" customWidth="1"/>
    <col min="14373" max="14385" width="0.44140625" style="20" customWidth="1"/>
    <col min="14386" max="14590" width="9.109375" style="20"/>
    <col min="14591" max="14591" width="5.5546875" style="20" customWidth="1"/>
    <col min="14592" max="14592" width="5.44140625" style="20" customWidth="1"/>
    <col min="14593" max="14593" width="4.6640625" style="20" customWidth="1"/>
    <col min="14594" max="14594" width="2" style="20" bestFit="1" customWidth="1"/>
    <col min="14595" max="14597" width="6.6640625" style="20" customWidth="1"/>
    <col min="14598" max="14598" width="2" style="20" customWidth="1"/>
    <col min="14599" max="14601" width="5.5546875" style="20" customWidth="1"/>
    <col min="14602" max="14604" width="6.6640625" style="20" customWidth="1"/>
    <col min="14605" max="14605" width="2" style="20" bestFit="1" customWidth="1"/>
    <col min="14606" max="14608" width="6.6640625" style="20" customWidth="1"/>
    <col min="14609" max="14609" width="2" style="20" bestFit="1" customWidth="1"/>
    <col min="14610" max="14612" width="6.6640625" style="20" customWidth="1"/>
    <col min="14613" max="14613" width="2" style="20" bestFit="1" customWidth="1"/>
    <col min="14614" max="14616" width="6.6640625" style="20" customWidth="1"/>
    <col min="14617" max="14617" width="2" style="20" bestFit="1" customWidth="1"/>
    <col min="14618" max="14620" width="6.6640625" style="20" customWidth="1"/>
    <col min="14621" max="14621" width="2" style="20" customWidth="1"/>
    <col min="14622" max="14628" width="0" style="20" hidden="1" customWidth="1"/>
    <col min="14629" max="14641" width="0.44140625" style="20" customWidth="1"/>
    <col min="14642" max="14846" width="9.109375" style="20"/>
    <col min="14847" max="14847" width="5.5546875" style="20" customWidth="1"/>
    <col min="14848" max="14848" width="5.44140625" style="20" customWidth="1"/>
    <col min="14849" max="14849" width="4.6640625" style="20" customWidth="1"/>
    <col min="14850" max="14850" width="2" style="20" bestFit="1" customWidth="1"/>
    <col min="14851" max="14853" width="6.6640625" style="20" customWidth="1"/>
    <col min="14854" max="14854" width="2" style="20" customWidth="1"/>
    <col min="14855" max="14857" width="5.5546875" style="20" customWidth="1"/>
    <col min="14858" max="14860" width="6.6640625" style="20" customWidth="1"/>
    <col min="14861" max="14861" width="2" style="20" bestFit="1" customWidth="1"/>
    <col min="14862" max="14864" width="6.6640625" style="20" customWidth="1"/>
    <col min="14865" max="14865" width="2" style="20" bestFit="1" customWidth="1"/>
    <col min="14866" max="14868" width="6.6640625" style="20" customWidth="1"/>
    <col min="14869" max="14869" width="2" style="20" bestFit="1" customWidth="1"/>
    <col min="14870" max="14872" width="6.6640625" style="20" customWidth="1"/>
    <col min="14873" max="14873" width="2" style="20" bestFit="1" customWidth="1"/>
    <col min="14874" max="14876" width="6.6640625" style="20" customWidth="1"/>
    <col min="14877" max="14877" width="2" style="20" customWidth="1"/>
    <col min="14878" max="14884" width="0" style="20" hidden="1" customWidth="1"/>
    <col min="14885" max="14897" width="0.44140625" style="20" customWidth="1"/>
    <col min="14898" max="15102" width="9.109375" style="20"/>
    <col min="15103" max="15103" width="5.5546875" style="20" customWidth="1"/>
    <col min="15104" max="15104" width="5.44140625" style="20" customWidth="1"/>
    <col min="15105" max="15105" width="4.6640625" style="20" customWidth="1"/>
    <col min="15106" max="15106" width="2" style="20" bestFit="1" customWidth="1"/>
    <col min="15107" max="15109" width="6.6640625" style="20" customWidth="1"/>
    <col min="15110" max="15110" width="2" style="20" customWidth="1"/>
    <col min="15111" max="15113" width="5.5546875" style="20" customWidth="1"/>
    <col min="15114" max="15116" width="6.6640625" style="20" customWidth="1"/>
    <col min="15117" max="15117" width="2" style="20" bestFit="1" customWidth="1"/>
    <col min="15118" max="15120" width="6.6640625" style="20" customWidth="1"/>
    <col min="15121" max="15121" width="2" style="20" bestFit="1" customWidth="1"/>
    <col min="15122" max="15124" width="6.6640625" style="20" customWidth="1"/>
    <col min="15125" max="15125" width="2" style="20" bestFit="1" customWidth="1"/>
    <col min="15126" max="15128" width="6.6640625" style="20" customWidth="1"/>
    <col min="15129" max="15129" width="2" style="20" bestFit="1" customWidth="1"/>
    <col min="15130" max="15132" width="6.6640625" style="20" customWidth="1"/>
    <col min="15133" max="15133" width="2" style="20" customWidth="1"/>
    <col min="15134" max="15140" width="0" style="20" hidden="1" customWidth="1"/>
    <col min="15141" max="15153" width="0.44140625" style="20" customWidth="1"/>
    <col min="15154" max="15358" width="9.109375" style="20"/>
    <col min="15359" max="15359" width="5.5546875" style="20" customWidth="1"/>
    <col min="15360" max="15360" width="5.44140625" style="20" customWidth="1"/>
    <col min="15361" max="15361" width="4.6640625" style="20" customWidth="1"/>
    <col min="15362" max="15362" width="2" style="20" bestFit="1" customWidth="1"/>
    <col min="15363" max="15365" width="6.6640625" style="20" customWidth="1"/>
    <col min="15366" max="15366" width="2" style="20" customWidth="1"/>
    <col min="15367" max="15369" width="5.5546875" style="20" customWidth="1"/>
    <col min="15370" max="15372" width="6.6640625" style="20" customWidth="1"/>
    <col min="15373" max="15373" width="2" style="20" bestFit="1" customWidth="1"/>
    <col min="15374" max="15376" width="6.6640625" style="20" customWidth="1"/>
    <col min="15377" max="15377" width="2" style="20" bestFit="1" customWidth="1"/>
    <col min="15378" max="15380" width="6.6640625" style="20" customWidth="1"/>
    <col min="15381" max="15381" width="2" style="20" bestFit="1" customWidth="1"/>
    <col min="15382" max="15384" width="6.6640625" style="20" customWidth="1"/>
    <col min="15385" max="15385" width="2" style="20" bestFit="1" customWidth="1"/>
    <col min="15386" max="15388" width="6.6640625" style="20" customWidth="1"/>
    <col min="15389" max="15389" width="2" style="20" customWidth="1"/>
    <col min="15390" max="15396" width="0" style="20" hidden="1" customWidth="1"/>
    <col min="15397" max="15409" width="0.44140625" style="20" customWidth="1"/>
    <col min="15410" max="15614" width="9.109375" style="20"/>
    <col min="15615" max="15615" width="5.5546875" style="20" customWidth="1"/>
    <col min="15616" max="15616" width="5.44140625" style="20" customWidth="1"/>
    <col min="15617" max="15617" width="4.6640625" style="20" customWidth="1"/>
    <col min="15618" max="15618" width="2" style="20" bestFit="1" customWidth="1"/>
    <col min="15619" max="15621" width="6.6640625" style="20" customWidth="1"/>
    <col min="15622" max="15622" width="2" style="20" customWidth="1"/>
    <col min="15623" max="15625" width="5.5546875" style="20" customWidth="1"/>
    <col min="15626" max="15628" width="6.6640625" style="20" customWidth="1"/>
    <col min="15629" max="15629" width="2" style="20" bestFit="1" customWidth="1"/>
    <col min="15630" max="15632" width="6.6640625" style="20" customWidth="1"/>
    <col min="15633" max="15633" width="2" style="20" bestFit="1" customWidth="1"/>
    <col min="15634" max="15636" width="6.6640625" style="20" customWidth="1"/>
    <col min="15637" max="15637" width="2" style="20" bestFit="1" customWidth="1"/>
    <col min="15638" max="15640" width="6.6640625" style="20" customWidth="1"/>
    <col min="15641" max="15641" width="2" style="20" bestFit="1" customWidth="1"/>
    <col min="15642" max="15644" width="6.6640625" style="20" customWidth="1"/>
    <col min="15645" max="15645" width="2" style="20" customWidth="1"/>
    <col min="15646" max="15652" width="0" style="20" hidden="1" customWidth="1"/>
    <col min="15653" max="15665" width="0.44140625" style="20" customWidth="1"/>
    <col min="15666" max="15870" width="9.109375" style="20"/>
    <col min="15871" max="15871" width="5.5546875" style="20" customWidth="1"/>
    <col min="15872" max="15872" width="5.44140625" style="20" customWidth="1"/>
    <col min="15873" max="15873" width="4.6640625" style="20" customWidth="1"/>
    <col min="15874" max="15874" width="2" style="20" bestFit="1" customWidth="1"/>
    <col min="15875" max="15877" width="6.6640625" style="20" customWidth="1"/>
    <col min="15878" max="15878" width="2" style="20" customWidth="1"/>
    <col min="15879" max="15881" width="5.5546875" style="20" customWidth="1"/>
    <col min="15882" max="15884" width="6.6640625" style="20" customWidth="1"/>
    <col min="15885" max="15885" width="2" style="20" bestFit="1" customWidth="1"/>
    <col min="15886" max="15888" width="6.6640625" style="20" customWidth="1"/>
    <col min="15889" max="15889" width="2" style="20" bestFit="1" customWidth="1"/>
    <col min="15890" max="15892" width="6.6640625" style="20" customWidth="1"/>
    <col min="15893" max="15893" width="2" style="20" bestFit="1" customWidth="1"/>
    <col min="15894" max="15896" width="6.6640625" style="20" customWidth="1"/>
    <col min="15897" max="15897" width="2" style="20" bestFit="1" customWidth="1"/>
    <col min="15898" max="15900" width="6.6640625" style="20" customWidth="1"/>
    <col min="15901" max="15901" width="2" style="20" customWidth="1"/>
    <col min="15902" max="15908" width="0" style="20" hidden="1" customWidth="1"/>
    <col min="15909" max="15921" width="0.44140625" style="20" customWidth="1"/>
    <col min="15922" max="16126" width="9.109375" style="20"/>
    <col min="16127" max="16127" width="5.5546875" style="20" customWidth="1"/>
    <col min="16128" max="16128" width="5.44140625" style="20" customWidth="1"/>
    <col min="16129" max="16129" width="4.6640625" style="20" customWidth="1"/>
    <col min="16130" max="16130" width="2" style="20" bestFit="1" customWidth="1"/>
    <col min="16131" max="16133" width="6.6640625" style="20" customWidth="1"/>
    <col min="16134" max="16134" width="2" style="20" customWidth="1"/>
    <col min="16135" max="16137" width="5.5546875" style="20" customWidth="1"/>
    <col min="16138" max="16140" width="6.6640625" style="20" customWidth="1"/>
    <col min="16141" max="16141" width="2" style="20" bestFit="1" customWidth="1"/>
    <col min="16142" max="16144" width="6.6640625" style="20" customWidth="1"/>
    <col min="16145" max="16145" width="2" style="20" bestFit="1" customWidth="1"/>
    <col min="16146" max="16148" width="6.6640625" style="20" customWidth="1"/>
    <col min="16149" max="16149" width="2" style="20" bestFit="1" customWidth="1"/>
    <col min="16150" max="16152" width="6.6640625" style="20" customWidth="1"/>
    <col min="16153" max="16153" width="2" style="20" bestFit="1" customWidth="1"/>
    <col min="16154" max="16156" width="6.6640625" style="20" customWidth="1"/>
    <col min="16157" max="16157" width="2" style="20" customWidth="1"/>
    <col min="16158" max="16164" width="0" style="20" hidden="1" customWidth="1"/>
    <col min="16165" max="16177" width="0.44140625" style="20" customWidth="1"/>
    <col min="16178" max="16384" width="9.109375" style="20"/>
  </cols>
  <sheetData>
    <row r="1" spans="1:57" ht="42" customHeight="1" x14ac:dyDescent="0.25">
      <c r="B1" s="165" t="s">
        <v>21</v>
      </c>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row>
    <row r="2" spans="1:57" ht="5.4" customHeight="1" thickBot="1" x14ac:dyDescent="0.3"/>
    <row r="3" spans="1:57" ht="13.8" thickBot="1" x14ac:dyDescent="0.3">
      <c r="B3" s="166" t="s">
        <v>52</v>
      </c>
      <c r="C3" s="167"/>
      <c r="D3" s="168"/>
      <c r="F3" s="169" t="s">
        <v>22</v>
      </c>
      <c r="G3" s="169"/>
      <c r="H3" s="169"/>
      <c r="J3" s="169" t="s">
        <v>23</v>
      </c>
      <c r="K3" s="169"/>
      <c r="L3" s="169"/>
      <c r="N3" s="169" t="s">
        <v>24</v>
      </c>
      <c r="O3" s="169"/>
      <c r="P3" s="169"/>
      <c r="R3" s="170" t="s">
        <v>25</v>
      </c>
      <c r="S3" s="170"/>
      <c r="T3" s="170"/>
      <c r="V3" s="169" t="s">
        <v>26</v>
      </c>
      <c r="W3" s="169"/>
      <c r="X3" s="169"/>
      <c r="Z3" s="169" t="s">
        <v>27</v>
      </c>
      <c r="AA3" s="169"/>
      <c r="AB3" s="169"/>
    </row>
    <row r="4" spans="1:57" ht="13.8" thickBot="1" x14ac:dyDescent="0.3">
      <c r="A4" s="26" t="s">
        <v>1</v>
      </c>
      <c r="B4" s="27" t="s">
        <v>11</v>
      </c>
      <c r="C4" s="28" t="s">
        <v>15</v>
      </c>
      <c r="D4" s="29" t="s">
        <v>16</v>
      </c>
      <c r="F4" s="20" t="s">
        <v>11</v>
      </c>
      <c r="G4" s="20" t="s">
        <v>15</v>
      </c>
      <c r="H4" s="20" t="s">
        <v>16</v>
      </c>
      <c r="J4" s="20" t="s">
        <v>28</v>
      </c>
      <c r="K4" s="20" t="s">
        <v>29</v>
      </c>
      <c r="L4" s="20" t="s">
        <v>30</v>
      </c>
      <c r="N4" s="20" t="s">
        <v>31</v>
      </c>
      <c r="O4" s="20" t="s">
        <v>13</v>
      </c>
      <c r="P4" s="20" t="s">
        <v>32</v>
      </c>
      <c r="R4" s="32" t="s">
        <v>33</v>
      </c>
      <c r="S4" s="33" t="s">
        <v>34</v>
      </c>
      <c r="T4" s="34" t="s">
        <v>35</v>
      </c>
      <c r="V4" s="20" t="s">
        <v>3</v>
      </c>
      <c r="W4" s="20" t="s">
        <v>36</v>
      </c>
      <c r="X4" s="20" t="s">
        <v>37</v>
      </c>
      <c r="Z4" s="20" t="s">
        <v>33</v>
      </c>
      <c r="AA4" s="20" t="s">
        <v>38</v>
      </c>
      <c r="AB4" s="20" t="s">
        <v>39</v>
      </c>
      <c r="AD4" s="20" t="s">
        <v>40</v>
      </c>
      <c r="AE4" s="20" t="s">
        <v>41</v>
      </c>
      <c r="AF4" s="20" t="s">
        <v>42</v>
      </c>
      <c r="AH4" s="20" t="s">
        <v>43</v>
      </c>
      <c r="AI4" s="20" t="s">
        <v>44</v>
      </c>
      <c r="AJ4" s="20" t="s">
        <v>45</v>
      </c>
      <c r="AX4" s="20" t="s">
        <v>47</v>
      </c>
      <c r="AY4" s="20" t="s">
        <v>49</v>
      </c>
      <c r="AZ4" s="20" t="s">
        <v>48</v>
      </c>
      <c r="BA4" s="20" t="s">
        <v>49</v>
      </c>
      <c r="BB4" s="20" t="s">
        <v>51</v>
      </c>
      <c r="BC4" s="20" t="s">
        <v>49</v>
      </c>
      <c r="BD4" s="20" t="s">
        <v>50</v>
      </c>
      <c r="BE4" s="37" t="s">
        <v>20</v>
      </c>
    </row>
    <row r="5" spans="1:57" ht="13.8" x14ac:dyDescent="0.25">
      <c r="A5" s="25">
        <v>1</v>
      </c>
      <c r="B5" s="41">
        <f>Samples!K2</f>
        <v>255</v>
      </c>
      <c r="C5" s="41">
        <f>Samples!L2</f>
        <v>105</v>
      </c>
      <c r="D5" s="41">
        <f>Samples!M2</f>
        <v>255</v>
      </c>
      <c r="F5" s="20">
        <f>B5/255</f>
        <v>1</v>
      </c>
      <c r="G5" s="20">
        <f>C5/255</f>
        <v>0.41176470588235292</v>
      </c>
      <c r="H5" s="20">
        <f>D5/255</f>
        <v>1</v>
      </c>
      <c r="J5" s="20">
        <f>IF(F5 &gt; 0.04045, ((F5 +0.0555)/1.0555)^2.4,F5/12.92)</f>
        <v>1</v>
      </c>
      <c r="K5" s="20">
        <f>IF(G5 &gt; 0.04045, ((G5 +0.0555)/1.0555)^2.4,G5/12.92)</f>
        <v>0.14146577334534183</v>
      </c>
      <c r="L5" s="20">
        <f>IF(H5 &gt; 0.04045, ((H5 +0.0555)/1.0555)^2.4,H5/12.92)</f>
        <v>1</v>
      </c>
      <c r="N5" s="20">
        <f>0.4124*J5+0.3576*K5+0.1805*L5</f>
        <v>0.64348816054829427</v>
      </c>
      <c r="O5" s="20">
        <f>0.2126*J5+0.7152*K5+0.0722*L5</f>
        <v>0.38597632109658847</v>
      </c>
      <c r="P5" s="20">
        <f>0.0193*J5+0.1192*K5+0.9505*L5</f>
        <v>0.9866627201827648</v>
      </c>
      <c r="R5" s="30">
        <f>(116*AI5)-16</f>
        <v>68.458794175817289</v>
      </c>
      <c r="S5" s="31">
        <f>500*(AH5-AI5)</f>
        <v>74.988817588460378</v>
      </c>
      <c r="T5" s="31">
        <f>200*(AI5-AJ5)</f>
        <v>-47.909300394145625</v>
      </c>
      <c r="V5" s="20">
        <f>SQRT(R5^2+S5^2+T5^2)</f>
        <v>112.27301691670525</v>
      </c>
      <c r="W5" s="20">
        <f>ACOS(R5/V5)</f>
        <v>0.91504757447150986</v>
      </c>
      <c r="X5" s="20">
        <f>ATAN2(S5,T5)</f>
        <v>-0.56852244584454625</v>
      </c>
      <c r="Z5" s="20">
        <f t="shared" ref="Z5" si="0">(116 * IF(O5/100 &gt; 0.008856,(O5/100)^(1/3),(7.787*O5/100)+(16/116))) - 16</f>
        <v>3.4864932303597982</v>
      </c>
      <c r="AA5" s="20">
        <f t="shared" ref="AA5" si="1">13*Z5*(( 4 * N5 ) / ( N5 + ( 15 * O5 ) + ( 3 * P5 ) ) - ( 4 * 95.047) / ( 95.047 + ( 15 * 100 ) + ( 3 * 108.883 ) ))</f>
        <v>3.4530609218607262</v>
      </c>
      <c r="AB5" s="20">
        <f t="shared" ref="AB5" si="2">13*Z5*(( 9 * O5 ) / ( N5 + ( 15 * O5 ) + ( 3 * P5 ) )-( 9 * 100 ) / ( 95.047 + ( 15 * 100 ) + ( 3 * 108.883 ) ))</f>
        <v>-4.465083337451011</v>
      </c>
      <c r="AD5" s="20">
        <f>N5/0.9505</f>
        <v>0.67699964287037795</v>
      </c>
      <c r="AE5" s="20">
        <f>O5</f>
        <v>0.38597632109658847</v>
      </c>
      <c r="AF5" s="20">
        <f>P5/1.089</f>
        <v>0.90602637298692823</v>
      </c>
      <c r="AH5" s="20">
        <f t="shared" ref="AH5:AJ5" si="3">IF(AD5 &gt; 0.008856, AD5^(1/3), (7.787*AD5)+(16/116))</f>
        <v>0.87807068841672498</v>
      </c>
      <c r="AI5" s="20">
        <f t="shared" si="3"/>
        <v>0.72809305323980422</v>
      </c>
      <c r="AJ5" s="20">
        <f t="shared" si="3"/>
        <v>0.96763955521053235</v>
      </c>
    </row>
    <row r="6" spans="1:57" ht="13.8" x14ac:dyDescent="0.25">
      <c r="A6" s="25">
        <v>2</v>
      </c>
      <c r="B6" s="41">
        <f>Samples!K3</f>
        <v>218</v>
      </c>
      <c r="C6" s="41">
        <f>Samples!L3</f>
        <v>125</v>
      </c>
      <c r="D6" s="41">
        <f>Samples!M3</f>
        <v>213</v>
      </c>
      <c r="F6" s="20">
        <f t="shared" ref="F6:F69" si="4">B6/255</f>
        <v>0.85490196078431369</v>
      </c>
      <c r="G6" s="20">
        <f t="shared" ref="G6:G69" si="5">C6/255</f>
        <v>0.49019607843137253</v>
      </c>
      <c r="H6" s="20">
        <f t="shared" ref="H6:H69" si="6">D6/255</f>
        <v>0.83529411764705885</v>
      </c>
      <c r="J6" s="20">
        <f t="shared" ref="J6:J69" si="7">IF(F6 &gt; 0.04045, ((F6 +0.0555)/1.0555)^2.4,F6/12.92)</f>
        <v>0.70122900612886929</v>
      </c>
      <c r="K6" s="20">
        <f t="shared" ref="K6:K69" si="8">IF(G6 &gt; 0.04045, ((G6 +0.0555)/1.0555)^2.4,G6/12.92)</f>
        <v>0.20529682286823489</v>
      </c>
      <c r="L6" s="20">
        <f t="shared" ref="L6:L69" si="9">IF(H6 &gt; 0.04045, ((H6 +0.0555)/1.0555)^2.4,H6/12.92)</f>
        <v>0.66552725693795822</v>
      </c>
      <c r="N6" s="20">
        <f t="shared" ref="N6:N69" si="10">0.4124*J6+0.3576*K6+0.1805*L6</f>
        <v>0.48272865586252794</v>
      </c>
      <c r="O6" s="20">
        <f t="shared" ref="O6:O69" si="11">0.2126*J6+0.7152*K6+0.0722*L6</f>
        <v>0.34396064236927976</v>
      </c>
      <c r="P6" s="20">
        <f t="shared" ref="P6:P69" si="12">0.0193*J6+0.1192*K6+0.9505*L6</f>
        <v>0.67058875882371005</v>
      </c>
      <c r="R6" s="22">
        <f t="shared" ref="R6:R69" si="13">(116*AI6)-16</f>
        <v>65.275735132386814</v>
      </c>
      <c r="S6" s="23">
        <f t="shared" ref="S6:S69" si="14">500*(AH6-AI6)</f>
        <v>48.594639653096515</v>
      </c>
      <c r="T6" s="23">
        <f t="shared" ref="T6:T69" si="15">200*(AI6-AJ6)</f>
        <v>-30.022362680774517</v>
      </c>
      <c r="V6" s="20">
        <f t="shared" ref="V6:V69" si="16">SQRT(R6^2+S6^2+T6^2)</f>
        <v>86.739280957498039</v>
      </c>
      <c r="W6" s="20">
        <f t="shared" ref="W6:W69" si="17">ACOS(R6/V6)</f>
        <v>0.71886897461816579</v>
      </c>
      <c r="X6" s="20">
        <f t="shared" ref="X6:X69" si="18">ATAN2(S6,T6)</f>
        <v>-0.55341387670468978</v>
      </c>
      <c r="Z6" s="20">
        <f t="shared" ref="Z6:Z69" si="19">(116 * IF(O6/100 &gt; 0.008856,(O6/100)^(1/3),(7.787*O6/100)+(16/116))) - 16</f>
        <v>3.1069689656703154</v>
      </c>
      <c r="AA6" s="20">
        <f t="shared" ref="AA6:AA69" si="20">13*Z6*(( 4 * N6 ) / ( N6 + ( 15 * O6 ) + ( 3 * P6 ) ) - ( 4 * 95.047) / ( 95.047 + ( 15 * 100 ) + ( 3 * 108.883 ) ))</f>
        <v>2.1988056051604379</v>
      </c>
      <c r="AB6" s="20">
        <f t="shared" ref="AB6:AB69" si="21">13*Z6*(( 9 * O6 ) / ( N6 + ( 15 * O6 ) + ( 3 * P6 ) )-( 9 * 100 ) / ( 95.047 + ( 15 * 100 ) + ( 3 * 108.883 ) ))</f>
        <v>-2.5802788200099425</v>
      </c>
      <c r="AD6" s="20">
        <f t="shared" ref="AD6:AD69" si="22">N6/0.9505</f>
        <v>0.50786812820886684</v>
      </c>
      <c r="AE6" s="20">
        <f t="shared" ref="AE6:AE69" si="23">O6</f>
        <v>0.34396064236927976</v>
      </c>
      <c r="AF6" s="20">
        <f t="shared" ref="AF6:AF69" si="24">P6/1.089</f>
        <v>0.61578398422746561</v>
      </c>
      <c r="AH6" s="20">
        <f t="shared" ref="AH6:AH69" si="25">IF(AD6 &gt; 0.008856, AD6^(1/3), (7.787*AD6)+(16/116))</f>
        <v>0.79784216837849309</v>
      </c>
      <c r="AI6" s="20">
        <f t="shared" ref="AI6:AI69" si="26">IF(AE6 &gt; 0.008856, AE6^(1/3), (7.787*AE6)+(16/116))</f>
        <v>0.70065288907230006</v>
      </c>
      <c r="AJ6" s="20">
        <f t="shared" ref="AJ6:AJ69" si="27">IF(AF6 &gt; 0.008856, AF6^(1/3), (7.787*AF6)+(16/116))</f>
        <v>0.85076470247617264</v>
      </c>
    </row>
    <row r="7" spans="1:57" ht="13.8" x14ac:dyDescent="0.25">
      <c r="A7" s="25">
        <v>3</v>
      </c>
      <c r="B7" s="41">
        <f>Samples!K4</f>
        <v>223</v>
      </c>
      <c r="C7" s="41">
        <f>Samples!L4</f>
        <v>133</v>
      </c>
      <c r="D7" s="41">
        <f>Samples!M4</f>
        <v>223</v>
      </c>
      <c r="F7" s="20">
        <f t="shared" si="4"/>
        <v>0.87450980392156863</v>
      </c>
      <c r="G7" s="20">
        <f t="shared" si="5"/>
        <v>0.52156862745098043</v>
      </c>
      <c r="H7" s="20">
        <f t="shared" si="6"/>
        <v>0.87450980392156863</v>
      </c>
      <c r="J7" s="20">
        <f t="shared" si="7"/>
        <v>0.73802367538468783</v>
      </c>
      <c r="K7" s="20">
        <f t="shared" si="8"/>
        <v>0.23477191591732866</v>
      </c>
      <c r="L7" s="20">
        <f t="shared" si="9"/>
        <v>0.73802367538468783</v>
      </c>
      <c r="N7" s="20">
        <f t="shared" si="10"/>
        <v>0.52152867426761806</v>
      </c>
      <c r="O7" s="20">
        <f t="shared" si="11"/>
        <v>0.3780980170136326</v>
      </c>
      <c r="P7" s="20">
        <f t="shared" si="12"/>
        <v>0.74372017276541591</v>
      </c>
      <c r="R7" s="22">
        <f t="shared" si="13"/>
        <v>67.880199704837324</v>
      </c>
      <c r="S7" s="23">
        <f t="shared" si="14"/>
        <v>47.782239788910218</v>
      </c>
      <c r="T7" s="23">
        <f t="shared" si="15"/>
        <v>-31.505135398192373</v>
      </c>
      <c r="V7" s="20">
        <f t="shared" si="16"/>
        <v>88.788723989434303</v>
      </c>
      <c r="W7" s="20">
        <f t="shared" si="17"/>
        <v>0.70050968028060256</v>
      </c>
      <c r="X7" s="20">
        <f t="shared" si="18"/>
        <v>-0.58291886810030702</v>
      </c>
      <c r="Z7" s="20">
        <f t="shared" si="19"/>
        <v>3.4153291398427825</v>
      </c>
      <c r="AA7" s="20">
        <f t="shared" si="20"/>
        <v>2.2108591792022474</v>
      </c>
      <c r="AB7" s="20">
        <f t="shared" si="21"/>
        <v>-2.8590061268476421</v>
      </c>
      <c r="AD7" s="20">
        <f t="shared" si="22"/>
        <v>0.54868876829838831</v>
      </c>
      <c r="AE7" s="20">
        <f t="shared" si="23"/>
        <v>0.3780980170136326</v>
      </c>
      <c r="AF7" s="20">
        <f t="shared" si="24"/>
        <v>0.68293863431167667</v>
      </c>
      <c r="AH7" s="20">
        <f t="shared" si="25"/>
        <v>0.81866964944710774</v>
      </c>
      <c r="AI7" s="20">
        <f t="shared" si="26"/>
        <v>0.7231051698692873</v>
      </c>
      <c r="AJ7" s="20">
        <f t="shared" si="27"/>
        <v>0.88063084686024917</v>
      </c>
    </row>
    <row r="8" spans="1:57" ht="13.8" x14ac:dyDescent="0.25">
      <c r="A8" s="25">
        <v>4</v>
      </c>
      <c r="B8" s="41">
        <f>Samples!K5</f>
        <v>206</v>
      </c>
      <c r="C8" s="41">
        <f>Samples!L5</f>
        <v>120</v>
      </c>
      <c r="D8" s="41">
        <f>Samples!M5</f>
        <v>209</v>
      </c>
      <c r="F8" s="20">
        <f t="shared" si="4"/>
        <v>0.80784313725490198</v>
      </c>
      <c r="G8" s="20">
        <f t="shared" si="5"/>
        <v>0.47058823529411764</v>
      </c>
      <c r="H8" s="20">
        <f t="shared" si="6"/>
        <v>0.81960784313725488</v>
      </c>
      <c r="J8" s="20">
        <f t="shared" si="7"/>
        <v>0.61736284467301084</v>
      </c>
      <c r="K8" s="20">
        <f t="shared" si="8"/>
        <v>0.18803593135467556</v>
      </c>
      <c r="L8" s="20">
        <f t="shared" si="9"/>
        <v>0.63774639533159339</v>
      </c>
      <c r="N8" s="20">
        <f t="shared" si="10"/>
        <v>0.43695531055293424</v>
      </c>
      <c r="O8" s="20">
        <f t="shared" si="11"/>
        <v>0.31177992862528708</v>
      </c>
      <c r="P8" s="20">
        <f t="shared" si="12"/>
        <v>0.64050693468234599</v>
      </c>
      <c r="R8" s="22">
        <f t="shared" si="13"/>
        <v>62.657602880471288</v>
      </c>
      <c r="S8" s="23">
        <f t="shared" si="14"/>
        <v>46.849893900306363</v>
      </c>
      <c r="T8" s="23">
        <f t="shared" si="15"/>
        <v>-31.953074752793853</v>
      </c>
      <c r="V8" s="20">
        <f t="shared" si="16"/>
        <v>84.509684316973036</v>
      </c>
      <c r="W8" s="20">
        <f t="shared" si="17"/>
        <v>0.73560468989117633</v>
      </c>
      <c r="X8" s="20">
        <f t="shared" si="18"/>
        <v>-0.59856408351653734</v>
      </c>
      <c r="Z8" s="20">
        <f t="shared" si="19"/>
        <v>2.8162831528779293</v>
      </c>
      <c r="AA8" s="20">
        <f t="shared" si="20"/>
        <v>1.8525697234585559</v>
      </c>
      <c r="AB8" s="20">
        <f t="shared" si="21"/>
        <v>-2.5438032782776063</v>
      </c>
      <c r="AD8" s="20">
        <f t="shared" si="22"/>
        <v>0.45971100531608022</v>
      </c>
      <c r="AE8" s="20">
        <f t="shared" si="23"/>
        <v>0.31177992862528708</v>
      </c>
      <c r="AF8" s="20">
        <f t="shared" si="24"/>
        <v>0.58816063790849038</v>
      </c>
      <c r="AH8" s="20">
        <f t="shared" si="25"/>
        <v>0.77178257125295135</v>
      </c>
      <c r="AI8" s="20">
        <f t="shared" si="26"/>
        <v>0.67808278345233863</v>
      </c>
      <c r="AJ8" s="20">
        <f t="shared" si="27"/>
        <v>0.8378481572163079</v>
      </c>
    </row>
    <row r="9" spans="1:57" ht="13.8" x14ac:dyDescent="0.25">
      <c r="A9" s="25">
        <v>5</v>
      </c>
      <c r="B9" s="41">
        <f>Samples!K6</f>
        <v>190</v>
      </c>
      <c r="C9" s="41">
        <f>Samples!L6</f>
        <v>134</v>
      </c>
      <c r="D9" s="41">
        <f>Samples!M6</f>
        <v>160</v>
      </c>
      <c r="F9" s="20">
        <f t="shared" si="4"/>
        <v>0.74509803921568629</v>
      </c>
      <c r="G9" s="20">
        <f t="shared" si="5"/>
        <v>0.52549019607843139</v>
      </c>
      <c r="H9" s="20">
        <f t="shared" si="6"/>
        <v>0.62745098039215685</v>
      </c>
      <c r="J9" s="20">
        <f t="shared" si="7"/>
        <v>0.51510419020469689</v>
      </c>
      <c r="K9" s="20">
        <f t="shared" si="8"/>
        <v>0.23861918559570039</v>
      </c>
      <c r="L9" s="20">
        <f t="shared" si="9"/>
        <v>0.35175081178073203</v>
      </c>
      <c r="N9" s="20">
        <f t="shared" si="10"/>
        <v>0.36125021033586158</v>
      </c>
      <c r="O9" s="20">
        <f t="shared" si="11"/>
        <v>0.30556800098613235</v>
      </c>
      <c r="P9" s="20">
        <f t="shared" si="12"/>
        <v>0.37272406439154393</v>
      </c>
      <c r="R9" s="22">
        <f t="shared" si="13"/>
        <v>62.131701150978884</v>
      </c>
      <c r="S9" s="23">
        <f t="shared" si="14"/>
        <v>25.403371017913344</v>
      </c>
      <c r="T9" s="23">
        <f t="shared" si="15"/>
        <v>-5.1897835515325452</v>
      </c>
      <c r="V9" s="20">
        <f t="shared" si="16"/>
        <v>67.324686410707244</v>
      </c>
      <c r="W9" s="20">
        <f t="shared" si="17"/>
        <v>0.39533772835909087</v>
      </c>
      <c r="X9" s="20">
        <f t="shared" si="18"/>
        <v>-0.20152200651632382</v>
      </c>
      <c r="Z9" s="20">
        <f t="shared" si="19"/>
        <v>2.7601713074676546</v>
      </c>
      <c r="AA9" s="20">
        <f t="shared" si="20"/>
        <v>1.4529946897683488</v>
      </c>
      <c r="AB9" s="20">
        <f t="shared" si="21"/>
        <v>-0.52900023926856166</v>
      </c>
      <c r="AD9" s="20">
        <f t="shared" si="22"/>
        <v>0.3800633459609275</v>
      </c>
      <c r="AE9" s="20">
        <f t="shared" si="23"/>
        <v>0.30556800098613235</v>
      </c>
      <c r="AF9" s="20">
        <f t="shared" si="24"/>
        <v>0.34226268539168409</v>
      </c>
      <c r="AH9" s="20">
        <f t="shared" si="25"/>
        <v>0.72435588988909294</v>
      </c>
      <c r="AI9" s="20">
        <f t="shared" si="26"/>
        <v>0.67354914785326625</v>
      </c>
      <c r="AJ9" s="20">
        <f t="shared" si="27"/>
        <v>0.69949806561092898</v>
      </c>
    </row>
    <row r="10" spans="1:57" ht="13.8" x14ac:dyDescent="0.25">
      <c r="A10" s="25">
        <v>6</v>
      </c>
      <c r="B10" s="41">
        <f>Samples!K7</f>
        <v>198</v>
      </c>
      <c r="C10" s="41">
        <f>Samples!L7</f>
        <v>135</v>
      </c>
      <c r="D10" s="41">
        <f>Samples!M7</f>
        <v>167</v>
      </c>
      <c r="F10" s="20">
        <f t="shared" si="4"/>
        <v>0.77647058823529413</v>
      </c>
      <c r="G10" s="20">
        <f t="shared" si="5"/>
        <v>0.52941176470588236</v>
      </c>
      <c r="H10" s="20">
        <f t="shared" si="6"/>
        <v>0.65490196078431373</v>
      </c>
      <c r="J10" s="20">
        <f t="shared" si="7"/>
        <v>0.56488411975504704</v>
      </c>
      <c r="K10" s="20">
        <f t="shared" si="8"/>
        <v>0.24250298330585524</v>
      </c>
      <c r="L10" s="20">
        <f t="shared" si="9"/>
        <v>0.38664303677624612</v>
      </c>
      <c r="N10" s="20">
        <f t="shared" si="10"/>
        <v>0.38946634595526763</v>
      </c>
      <c r="O10" s="20">
        <f t="shared" si="11"/>
        <v>0.32144812477551565</v>
      </c>
      <c r="P10" s="20">
        <f t="shared" si="12"/>
        <v>0.40731282557715232</v>
      </c>
      <c r="R10" s="22">
        <f t="shared" si="13"/>
        <v>63.462389665792386</v>
      </c>
      <c r="S10" s="23">
        <f t="shared" si="14"/>
        <v>28.861801810838806</v>
      </c>
      <c r="T10" s="23">
        <f t="shared" si="15"/>
        <v>-7.0956863660208036</v>
      </c>
      <c r="V10" s="20">
        <f t="shared" si="16"/>
        <v>70.07729497394962</v>
      </c>
      <c r="W10" s="20">
        <f t="shared" si="17"/>
        <v>0.43799091709218407</v>
      </c>
      <c r="X10" s="20">
        <f t="shared" si="18"/>
        <v>-0.24106938783344783</v>
      </c>
      <c r="Z10" s="20">
        <f t="shared" si="19"/>
        <v>2.9036151952472515</v>
      </c>
      <c r="AA10" s="20">
        <f t="shared" si="20"/>
        <v>1.6730675127826198</v>
      </c>
      <c r="AB10" s="20">
        <f t="shared" si="21"/>
        <v>-0.70313561061834928</v>
      </c>
      <c r="AD10" s="20">
        <f t="shared" si="22"/>
        <v>0.40974891736482655</v>
      </c>
      <c r="AE10" s="20">
        <f t="shared" si="23"/>
        <v>0.32144812477551565</v>
      </c>
      <c r="AF10" s="20">
        <f t="shared" si="24"/>
        <v>0.37402463322052554</v>
      </c>
      <c r="AH10" s="20">
        <f t="shared" si="25"/>
        <v>0.74274420418885334</v>
      </c>
      <c r="AI10" s="20">
        <f t="shared" si="26"/>
        <v>0.68502060056717573</v>
      </c>
      <c r="AJ10" s="20">
        <f t="shared" si="27"/>
        <v>0.72049903239727975</v>
      </c>
    </row>
    <row r="11" spans="1:57" ht="13.8" x14ac:dyDescent="0.25">
      <c r="A11" s="25">
        <v>7</v>
      </c>
      <c r="B11" s="41">
        <f>Samples!K8</f>
        <v>255</v>
      </c>
      <c r="C11" s="41">
        <f>Samples!L8</f>
        <v>81</v>
      </c>
      <c r="D11" s="41">
        <f>Samples!M8</f>
        <v>255</v>
      </c>
      <c r="F11" s="20">
        <f t="shared" si="4"/>
        <v>1</v>
      </c>
      <c r="G11" s="20">
        <f t="shared" si="5"/>
        <v>0.31764705882352939</v>
      </c>
      <c r="H11" s="20">
        <f t="shared" si="6"/>
        <v>1</v>
      </c>
      <c r="J11" s="20">
        <f t="shared" si="7"/>
        <v>1</v>
      </c>
      <c r="K11" s="20">
        <f t="shared" si="8"/>
        <v>8.2454105464405722E-2</v>
      </c>
      <c r="L11" s="20">
        <f t="shared" si="9"/>
        <v>1</v>
      </c>
      <c r="N11" s="20">
        <f t="shared" si="10"/>
        <v>0.62238558811407141</v>
      </c>
      <c r="O11" s="20">
        <f t="shared" si="11"/>
        <v>0.34377117622814296</v>
      </c>
      <c r="P11" s="20">
        <f t="shared" si="12"/>
        <v>0.97962852937135714</v>
      </c>
      <c r="R11" s="22">
        <f t="shared" si="13"/>
        <v>65.260809172536881</v>
      </c>
      <c r="S11" s="23">
        <f t="shared" si="14"/>
        <v>83.920549643869251</v>
      </c>
      <c r="T11" s="23">
        <f t="shared" si="15"/>
        <v>-52.962065734809684</v>
      </c>
      <c r="V11" s="20">
        <f t="shared" si="16"/>
        <v>118.77126030013194</v>
      </c>
      <c r="W11" s="20">
        <f t="shared" si="17"/>
        <v>0.98907094760853598</v>
      </c>
      <c r="X11" s="20">
        <f t="shared" si="18"/>
        <v>-0.56297216525360694</v>
      </c>
      <c r="Z11" s="20">
        <f t="shared" si="19"/>
        <v>3.1052575331747185</v>
      </c>
      <c r="AA11" s="20">
        <f t="shared" si="20"/>
        <v>3.5414718587220091</v>
      </c>
      <c r="AB11" s="20">
        <f t="shared" si="21"/>
        <v>-4.5793306590615721</v>
      </c>
      <c r="AD11" s="20">
        <f t="shared" si="22"/>
        <v>0.65479809375494102</v>
      </c>
      <c r="AE11" s="20">
        <f t="shared" si="23"/>
        <v>0.34377117622814296</v>
      </c>
      <c r="AF11" s="20">
        <f t="shared" si="24"/>
        <v>0.89956706094706806</v>
      </c>
      <c r="AH11" s="20">
        <f t="shared" si="25"/>
        <v>0.8683653162923668</v>
      </c>
      <c r="AI11" s="20">
        <f t="shared" si="26"/>
        <v>0.7005242170046283</v>
      </c>
      <c r="AJ11" s="20">
        <f t="shared" si="27"/>
        <v>0.96533454567867671</v>
      </c>
    </row>
    <row r="12" spans="1:57" ht="13.8" x14ac:dyDescent="0.25">
      <c r="A12" s="25">
        <v>8</v>
      </c>
      <c r="B12" s="41">
        <f>Samples!K9</f>
        <v>233</v>
      </c>
      <c r="C12" s="41">
        <f>Samples!L9</f>
        <v>130</v>
      </c>
      <c r="D12" s="41">
        <f>Samples!M9</f>
        <v>250</v>
      </c>
      <c r="F12" s="20">
        <f t="shared" si="4"/>
        <v>0.9137254901960784</v>
      </c>
      <c r="G12" s="20">
        <f t="shared" si="5"/>
        <v>0.50980392156862742</v>
      </c>
      <c r="H12" s="20">
        <f t="shared" si="6"/>
        <v>0.98039215686274506</v>
      </c>
      <c r="J12" s="20">
        <f t="shared" si="7"/>
        <v>0.81492907972019968</v>
      </c>
      <c r="K12" s="20">
        <f t="shared" si="8"/>
        <v>0.22344828481291598</v>
      </c>
      <c r="L12" s="20">
        <f t="shared" si="9"/>
        <v>0.9559939356711592</v>
      </c>
      <c r="N12" s="20">
        <f t="shared" si="10"/>
        <v>0.58853876451435327</v>
      </c>
      <c r="O12" s="20">
        <f t="shared" si="11"/>
        <v>0.40208689780216966</v>
      </c>
      <c r="P12" s="20">
        <f t="shared" si="12"/>
        <v>0.95103540264373632</v>
      </c>
      <c r="R12" s="22">
        <f t="shared" si="13"/>
        <v>69.617911500595795</v>
      </c>
      <c r="S12" s="23">
        <f t="shared" si="14"/>
        <v>57.122156164818641</v>
      </c>
      <c r="T12" s="23">
        <f t="shared" si="15"/>
        <v>-43.552848227827567</v>
      </c>
      <c r="V12" s="20">
        <f t="shared" si="16"/>
        <v>100.03221938645018</v>
      </c>
      <c r="W12" s="20">
        <f t="shared" si="17"/>
        <v>0.80104751968246957</v>
      </c>
      <c r="X12" s="20">
        <f t="shared" si="18"/>
        <v>-0.65142227637568839</v>
      </c>
      <c r="Z12" s="20">
        <f t="shared" si="19"/>
        <v>3.6320187808951729</v>
      </c>
      <c r="AA12" s="20">
        <f t="shared" si="20"/>
        <v>2.3926180575658154</v>
      </c>
      <c r="AB12" s="20">
        <f t="shared" si="21"/>
        <v>-4.0758988916231083</v>
      </c>
      <c r="AD12" s="20">
        <f t="shared" si="22"/>
        <v>0.61918860022551636</v>
      </c>
      <c r="AE12" s="20">
        <f t="shared" si="23"/>
        <v>0.40208689780216966</v>
      </c>
      <c r="AF12" s="20">
        <f t="shared" si="24"/>
        <v>0.87331074622932625</v>
      </c>
      <c r="AH12" s="20">
        <f t="shared" si="25"/>
        <v>0.85232975630029073</v>
      </c>
      <c r="AI12" s="20">
        <f t="shared" si="26"/>
        <v>0.73808544397065345</v>
      </c>
      <c r="AJ12" s="20">
        <f t="shared" si="27"/>
        <v>0.95584968510979129</v>
      </c>
    </row>
    <row r="13" spans="1:57" ht="13.8" x14ac:dyDescent="0.25">
      <c r="A13" s="25">
        <v>9</v>
      </c>
      <c r="B13" s="41">
        <f>Samples!K10</f>
        <v>250</v>
      </c>
      <c r="C13" s="41">
        <f>Samples!L10</f>
        <v>109</v>
      </c>
      <c r="D13" s="41">
        <f>Samples!M10</f>
        <v>230</v>
      </c>
      <c r="F13" s="20">
        <f t="shared" si="4"/>
        <v>0.98039215686274506</v>
      </c>
      <c r="G13" s="20">
        <f t="shared" si="5"/>
        <v>0.42745098039215684</v>
      </c>
      <c r="H13" s="20">
        <f t="shared" si="6"/>
        <v>0.90196078431372551</v>
      </c>
      <c r="J13" s="20">
        <f t="shared" si="7"/>
        <v>0.9559939356711592</v>
      </c>
      <c r="K13" s="20">
        <f t="shared" si="8"/>
        <v>0.15313256408789844</v>
      </c>
      <c r="L13" s="20">
        <f t="shared" si="9"/>
        <v>0.7913901090373936</v>
      </c>
      <c r="N13" s="20">
        <f t="shared" si="10"/>
        <v>0.59185801866986809</v>
      </c>
      <c r="O13" s="20">
        <f t="shared" si="11"/>
        <v>0.36990308643185321</v>
      </c>
      <c r="P13" s="20">
        <f t="shared" si="12"/>
        <v>0.78892038323777347</v>
      </c>
      <c r="R13" s="22">
        <f t="shared" si="13"/>
        <v>67.269758971453655</v>
      </c>
      <c r="S13" s="23">
        <f t="shared" si="14"/>
        <v>68.043166585868178</v>
      </c>
      <c r="T13" s="23">
        <f t="shared" si="15"/>
        <v>-36.055752556157294</v>
      </c>
      <c r="V13" s="20">
        <f t="shared" si="16"/>
        <v>102.25023365988227</v>
      </c>
      <c r="W13" s="20">
        <f t="shared" si="17"/>
        <v>0.85277812628579763</v>
      </c>
      <c r="X13" s="20">
        <f t="shared" si="18"/>
        <v>-0.48727681803280321</v>
      </c>
      <c r="Z13" s="20">
        <f t="shared" si="19"/>
        <v>3.3413049874920127</v>
      </c>
      <c r="AA13" s="20">
        <f t="shared" si="20"/>
        <v>3.4943735574168948</v>
      </c>
      <c r="AB13" s="20">
        <f t="shared" si="21"/>
        <v>-3.3448245075369281</v>
      </c>
      <c r="AD13" s="20">
        <f t="shared" si="22"/>
        <v>0.62268071401353819</v>
      </c>
      <c r="AE13" s="20">
        <f t="shared" si="23"/>
        <v>0.36990308643185321</v>
      </c>
      <c r="AF13" s="20">
        <f t="shared" si="24"/>
        <v>0.72444479636159187</v>
      </c>
      <c r="AH13" s="20">
        <f t="shared" si="25"/>
        <v>0.85392908292564718</v>
      </c>
      <c r="AI13" s="20">
        <f t="shared" si="26"/>
        <v>0.71784274975391082</v>
      </c>
      <c r="AJ13" s="20">
        <f t="shared" si="27"/>
        <v>0.8981215125346973</v>
      </c>
    </row>
    <row r="14" spans="1:57" ht="13.8" x14ac:dyDescent="0.25">
      <c r="A14" s="25">
        <v>10</v>
      </c>
      <c r="B14" s="41">
        <f>Samples!K11</f>
        <v>255</v>
      </c>
      <c r="C14" s="41">
        <f>Samples!L11</f>
        <v>34</v>
      </c>
      <c r="D14" s="41">
        <f>Samples!M11</f>
        <v>239</v>
      </c>
      <c r="F14" s="20">
        <f t="shared" si="4"/>
        <v>1</v>
      </c>
      <c r="G14" s="20">
        <f t="shared" si="5"/>
        <v>0.13333333333333333</v>
      </c>
      <c r="H14" s="20">
        <f t="shared" si="6"/>
        <v>0.93725490196078431</v>
      </c>
      <c r="J14" s="20">
        <f t="shared" si="7"/>
        <v>1</v>
      </c>
      <c r="K14" s="20">
        <f t="shared" si="8"/>
        <v>1.6080109892045818E-2</v>
      </c>
      <c r="L14" s="20">
        <f t="shared" si="9"/>
        <v>0.86321926870962873</v>
      </c>
      <c r="N14" s="20">
        <f t="shared" si="10"/>
        <v>0.57396132529948352</v>
      </c>
      <c r="O14" s="20">
        <f t="shared" si="11"/>
        <v>0.28642492579562639</v>
      </c>
      <c r="P14" s="20">
        <f t="shared" si="12"/>
        <v>0.84170666400763394</v>
      </c>
      <c r="R14" s="22">
        <f t="shared" si="13"/>
        <v>60.464806228899505</v>
      </c>
      <c r="S14" s="23">
        <f t="shared" si="14"/>
        <v>93.027198976509624</v>
      </c>
      <c r="T14" s="23">
        <f t="shared" si="15"/>
        <v>-51.70845071340753</v>
      </c>
      <c r="V14" s="20">
        <f t="shared" si="16"/>
        <v>122.40840010756767</v>
      </c>
      <c r="W14" s="20">
        <f t="shared" si="17"/>
        <v>1.0541584553917138</v>
      </c>
      <c r="X14" s="20">
        <f t="shared" si="18"/>
        <v>-0.50731758120613546</v>
      </c>
      <c r="Z14" s="20">
        <f t="shared" si="19"/>
        <v>2.5872534407178271</v>
      </c>
      <c r="AA14" s="20">
        <f t="shared" si="20"/>
        <v>3.7872283316774937</v>
      </c>
      <c r="AB14" s="20">
        <f t="shared" si="21"/>
        <v>-4.028298284353653</v>
      </c>
      <c r="AD14" s="20">
        <f t="shared" si="22"/>
        <v>0.60385199926300215</v>
      </c>
      <c r="AE14" s="20">
        <f t="shared" si="23"/>
        <v>0.28642492579562639</v>
      </c>
      <c r="AF14" s="20">
        <f t="shared" si="24"/>
        <v>0.772917046838966</v>
      </c>
      <c r="AH14" s="20">
        <f t="shared" si="25"/>
        <v>0.84523376199525635</v>
      </c>
      <c r="AI14" s="20">
        <f t="shared" si="26"/>
        <v>0.65917936404223709</v>
      </c>
      <c r="AJ14" s="20">
        <f t="shared" si="27"/>
        <v>0.91772161760927473</v>
      </c>
    </row>
    <row r="15" spans="1:57" ht="13.8" x14ac:dyDescent="0.25">
      <c r="A15" s="25">
        <v>11</v>
      </c>
      <c r="B15" s="41">
        <f>Samples!K12</f>
        <v>255</v>
      </c>
      <c r="C15" s="41">
        <f>Samples!L12</f>
        <v>69</v>
      </c>
      <c r="D15" s="41">
        <f>Samples!M12</f>
        <v>191</v>
      </c>
      <c r="F15" s="20">
        <f t="shared" si="4"/>
        <v>1</v>
      </c>
      <c r="G15" s="20">
        <f t="shared" si="5"/>
        <v>0.27058823529411763</v>
      </c>
      <c r="H15" s="20">
        <f t="shared" si="6"/>
        <v>0.74901960784313726</v>
      </c>
      <c r="J15" s="20">
        <f t="shared" si="7"/>
        <v>1</v>
      </c>
      <c r="K15" s="20">
        <f t="shared" si="8"/>
        <v>5.9662925247945794E-2</v>
      </c>
      <c r="L15" s="20">
        <f t="shared" si="9"/>
        <v>0.52118048948410278</v>
      </c>
      <c r="N15" s="20">
        <f t="shared" si="10"/>
        <v>0.52780854042054592</v>
      </c>
      <c r="O15" s="20">
        <f t="shared" si="11"/>
        <v>0.29290015547808307</v>
      </c>
      <c r="P15" s="20">
        <f t="shared" si="12"/>
        <v>0.5217938759441948</v>
      </c>
      <c r="R15" s="22">
        <f t="shared" si="13"/>
        <v>61.036732970410185</v>
      </c>
      <c r="S15" s="23">
        <f t="shared" si="14"/>
        <v>78.916360521818945</v>
      </c>
      <c r="T15" s="23">
        <f t="shared" si="15"/>
        <v>-23.680215864269982</v>
      </c>
      <c r="V15" s="20">
        <f t="shared" si="16"/>
        <v>102.53793128930037</v>
      </c>
      <c r="W15" s="20">
        <f t="shared" si="17"/>
        <v>0.93320709745279518</v>
      </c>
      <c r="X15" s="20">
        <f t="shared" si="18"/>
        <v>-0.29151849735483171</v>
      </c>
      <c r="Z15" s="20">
        <f t="shared" si="19"/>
        <v>2.6457436724210872</v>
      </c>
      <c r="AA15" s="20">
        <f t="shared" si="20"/>
        <v>4.3898523672269327</v>
      </c>
      <c r="AB15" s="20">
        <f t="shared" si="21"/>
        <v>-2.1307580665776573</v>
      </c>
      <c r="AD15" s="20">
        <f t="shared" si="22"/>
        <v>0.55529567640246813</v>
      </c>
      <c r="AE15" s="20">
        <f t="shared" si="23"/>
        <v>0.29290015547808307</v>
      </c>
      <c r="AF15" s="20">
        <f t="shared" si="24"/>
        <v>0.47914956468704756</v>
      </c>
      <c r="AH15" s="20">
        <f t="shared" si="25"/>
        <v>0.82194248802993264</v>
      </c>
      <c r="AI15" s="20">
        <f t="shared" si="26"/>
        <v>0.66410976698629476</v>
      </c>
      <c r="AJ15" s="20">
        <f t="shared" si="27"/>
        <v>0.78251084630764467</v>
      </c>
    </row>
    <row r="16" spans="1:57" ht="13.8" x14ac:dyDescent="0.25">
      <c r="A16" s="25">
        <v>12</v>
      </c>
      <c r="B16" s="41">
        <f>Samples!K13</f>
        <v>242</v>
      </c>
      <c r="C16" s="41">
        <f>Samples!L13</f>
        <v>116</v>
      </c>
      <c r="D16" s="41">
        <f>Samples!M13</f>
        <v>205</v>
      </c>
      <c r="F16" s="20">
        <f t="shared" si="4"/>
        <v>0.94901960784313721</v>
      </c>
      <c r="G16" s="20">
        <f t="shared" si="5"/>
        <v>0.45490196078431372</v>
      </c>
      <c r="H16" s="20">
        <f t="shared" si="6"/>
        <v>0.80392156862745101</v>
      </c>
      <c r="J16" s="20">
        <f t="shared" si="7"/>
        <v>0.88797437647266786</v>
      </c>
      <c r="K16" s="20">
        <f t="shared" si="8"/>
        <v>0.17485974130914408</v>
      </c>
      <c r="L16" s="20">
        <f t="shared" si="9"/>
        <v>0.61065402900695354</v>
      </c>
      <c r="N16" s="20">
        <f t="shared" si="10"/>
        <v>0.53895352858523327</v>
      </c>
      <c r="O16" s="20">
        <f t="shared" si="11"/>
        <v>0.35793226031669106</v>
      </c>
      <c r="P16" s="20">
        <f t="shared" si="12"/>
        <v>0.61840784120108183</v>
      </c>
      <c r="R16" s="22">
        <f t="shared" si="13"/>
        <v>66.361630726645615</v>
      </c>
      <c r="S16" s="23">
        <f t="shared" si="14"/>
        <v>58.836723945541955</v>
      </c>
      <c r="T16" s="23">
        <f t="shared" si="15"/>
        <v>-23.617030009402342</v>
      </c>
      <c r="V16" s="20">
        <f t="shared" si="16"/>
        <v>91.779029324833218</v>
      </c>
      <c r="W16" s="20">
        <f t="shared" si="17"/>
        <v>0.76257627593981125</v>
      </c>
      <c r="X16" s="20">
        <f t="shared" si="18"/>
        <v>-0.38171223720924569</v>
      </c>
      <c r="Z16" s="20">
        <f t="shared" si="19"/>
        <v>3.2331734728598462</v>
      </c>
      <c r="AA16" s="20">
        <f t="shared" si="20"/>
        <v>3.3565384860629748</v>
      </c>
      <c r="AB16" s="20">
        <f t="shared" si="21"/>
        <v>-2.2435321728109341</v>
      </c>
      <c r="AD16" s="20">
        <f t="shared" si="22"/>
        <v>0.56702107163096604</v>
      </c>
      <c r="AE16" s="20">
        <f t="shared" si="23"/>
        <v>0.35793226031669106</v>
      </c>
      <c r="AF16" s="20">
        <f t="shared" si="24"/>
        <v>0.56786762277417979</v>
      </c>
      <c r="AH16" s="20">
        <f t="shared" si="25"/>
        <v>0.8276875058794082</v>
      </c>
      <c r="AI16" s="20">
        <f t="shared" si="26"/>
        <v>0.71001405798832429</v>
      </c>
      <c r="AJ16" s="20">
        <f t="shared" si="27"/>
        <v>0.82809920803533599</v>
      </c>
    </row>
    <row r="17" spans="1:36" ht="13.8" x14ac:dyDescent="0.25">
      <c r="A17" s="25">
        <v>13</v>
      </c>
      <c r="B17" s="41">
        <f>Samples!K14</f>
        <v>252</v>
      </c>
      <c r="C17" s="41">
        <f>Samples!L14</f>
        <v>47</v>
      </c>
      <c r="D17" s="41">
        <f>Samples!M14</f>
        <v>219</v>
      </c>
      <c r="F17" s="20">
        <f t="shared" si="4"/>
        <v>0.9882352941176471</v>
      </c>
      <c r="G17" s="20">
        <f t="shared" si="5"/>
        <v>0.18431372549019609</v>
      </c>
      <c r="H17" s="20">
        <f t="shared" si="6"/>
        <v>0.85882352941176465</v>
      </c>
      <c r="J17" s="20">
        <f t="shared" si="7"/>
        <v>0.97345777098459552</v>
      </c>
      <c r="K17" s="20">
        <f t="shared" si="8"/>
        <v>2.8536316668685634E-2</v>
      </c>
      <c r="L17" s="20">
        <f t="shared" si="9"/>
        <v>0.70850020526261903</v>
      </c>
      <c r="N17" s="20">
        <f t="shared" si="10"/>
        <v>0.539542858644672</v>
      </c>
      <c r="O17" s="20">
        <f t="shared" si="11"/>
        <v>0.27852001061273007</v>
      </c>
      <c r="P17" s="20">
        <f t="shared" si="12"/>
        <v>0.69561870902902945</v>
      </c>
      <c r="R17" s="22">
        <f t="shared" si="13"/>
        <v>59.754794352723906</v>
      </c>
      <c r="S17" s="23">
        <f t="shared" si="14"/>
        <v>87.46525403837596</v>
      </c>
      <c r="T17" s="23">
        <f t="shared" si="15"/>
        <v>-41.63242491487069</v>
      </c>
      <c r="V17" s="20">
        <f t="shared" si="16"/>
        <v>113.81592558348903</v>
      </c>
      <c r="W17" s="20">
        <f t="shared" si="17"/>
        <v>1.0180664161042845</v>
      </c>
      <c r="X17" s="20">
        <f t="shared" si="18"/>
        <v>-0.44425427356387109</v>
      </c>
      <c r="Z17" s="20">
        <f t="shared" si="19"/>
        <v>2.5158489742639425</v>
      </c>
      <c r="AA17" s="20">
        <f t="shared" si="20"/>
        <v>3.9032188889044916</v>
      </c>
      <c r="AB17" s="20">
        <f t="shared" si="21"/>
        <v>-3.2684572728555925</v>
      </c>
      <c r="AD17" s="20">
        <f t="shared" si="22"/>
        <v>0.56764109273505736</v>
      </c>
      <c r="AE17" s="20">
        <f t="shared" si="23"/>
        <v>0.27852001061273007</v>
      </c>
      <c r="AF17" s="20">
        <f t="shared" si="24"/>
        <v>0.63876832785034843</v>
      </c>
      <c r="AH17" s="20">
        <f t="shared" si="25"/>
        <v>0.82798908008299255</v>
      </c>
      <c r="AI17" s="20">
        <f t="shared" si="26"/>
        <v>0.65305857200624062</v>
      </c>
      <c r="AJ17" s="20">
        <f t="shared" si="27"/>
        <v>0.86122069658059408</v>
      </c>
    </row>
    <row r="18" spans="1:36" ht="13.8" x14ac:dyDescent="0.25">
      <c r="A18" s="25">
        <v>14</v>
      </c>
      <c r="B18" s="41">
        <f>Samples!K15</f>
        <v>255</v>
      </c>
      <c r="C18" s="41">
        <f>Samples!L15</f>
        <v>137</v>
      </c>
      <c r="D18" s="41">
        <f>Samples!M15</f>
        <v>198</v>
      </c>
      <c r="F18" s="20">
        <f t="shared" si="4"/>
        <v>1</v>
      </c>
      <c r="G18" s="20">
        <f t="shared" si="5"/>
        <v>0.53725490196078429</v>
      </c>
      <c r="H18" s="20">
        <f t="shared" si="6"/>
        <v>0.77647058823529413</v>
      </c>
      <c r="J18" s="20">
        <f t="shared" si="7"/>
        <v>1</v>
      </c>
      <c r="K18" s="20">
        <f t="shared" si="8"/>
        <v>0.25038055612334792</v>
      </c>
      <c r="L18" s="20">
        <f t="shared" si="9"/>
        <v>0.56488411975504704</v>
      </c>
      <c r="N18" s="20">
        <f t="shared" si="10"/>
        <v>0.60389767048549514</v>
      </c>
      <c r="O18" s="20">
        <f t="shared" si="11"/>
        <v>0.43245680718573282</v>
      </c>
      <c r="P18" s="20">
        <f t="shared" si="12"/>
        <v>0.58606771811707525</v>
      </c>
      <c r="R18" s="22">
        <f t="shared" si="13"/>
        <v>71.721402867295851</v>
      </c>
      <c r="S18" s="23">
        <f t="shared" si="14"/>
        <v>51.730756758925352</v>
      </c>
      <c r="T18" s="23">
        <f t="shared" si="15"/>
        <v>-11.437127952979708</v>
      </c>
      <c r="V18" s="20">
        <f t="shared" si="16"/>
        <v>89.167475684337305</v>
      </c>
      <c r="W18" s="20">
        <f t="shared" si="17"/>
        <v>0.63622427015543881</v>
      </c>
      <c r="X18" s="20">
        <f t="shared" si="18"/>
        <v>-0.2175892845280322</v>
      </c>
      <c r="Z18" s="20">
        <f t="shared" si="19"/>
        <v>3.9063477427641473</v>
      </c>
      <c r="AA18" s="20">
        <f t="shared" si="20"/>
        <v>3.815827643609401</v>
      </c>
      <c r="AB18" s="20">
        <f t="shared" si="21"/>
        <v>-1.4471840669007312</v>
      </c>
      <c r="AD18" s="20">
        <f t="shared" si="22"/>
        <v>0.63534736505575495</v>
      </c>
      <c r="AE18" s="20">
        <f t="shared" si="23"/>
        <v>0.43245680718573282</v>
      </c>
      <c r="AF18" s="20">
        <f t="shared" si="24"/>
        <v>0.53817054005241072</v>
      </c>
      <c r="AH18" s="20">
        <f t="shared" si="25"/>
        <v>0.85968050375315974</v>
      </c>
      <c r="AI18" s="20">
        <f t="shared" si="26"/>
        <v>0.75621899023530903</v>
      </c>
      <c r="AJ18" s="20">
        <f t="shared" si="27"/>
        <v>0.81340463000020757</v>
      </c>
    </row>
    <row r="19" spans="1:36" ht="13.8" x14ac:dyDescent="0.25">
      <c r="A19" s="25">
        <v>15</v>
      </c>
      <c r="B19" s="41">
        <f>Samples!K16</f>
        <v>240</v>
      </c>
      <c r="C19" s="41">
        <f>Samples!L16</f>
        <v>139</v>
      </c>
      <c r="D19" s="41">
        <f>Samples!M16</f>
        <v>207</v>
      </c>
      <c r="F19" s="20">
        <f t="shared" si="4"/>
        <v>0.94117647058823528</v>
      </c>
      <c r="G19" s="20">
        <f t="shared" si="5"/>
        <v>0.54509803921568623</v>
      </c>
      <c r="H19" s="20">
        <f t="shared" si="6"/>
        <v>0.81176470588235294</v>
      </c>
      <c r="J19" s="20">
        <f t="shared" si="7"/>
        <v>0.87142561806905949</v>
      </c>
      <c r="K19" s="20">
        <f t="shared" si="8"/>
        <v>0.25840541704714359</v>
      </c>
      <c r="L19" s="20">
        <f t="shared" si="9"/>
        <v>0.62411445921308339</v>
      </c>
      <c r="N19" s="20">
        <f t="shared" si="10"/>
        <v>0.56443436191570029</v>
      </c>
      <c r="O19" s="20">
        <f t="shared" si="11"/>
        <v>0.41513770462878374</v>
      </c>
      <c r="P19" s="20">
        <f t="shared" si="12"/>
        <v>0.64084123362278822</v>
      </c>
      <c r="R19" s="22">
        <f t="shared" si="13"/>
        <v>70.534385856933653</v>
      </c>
      <c r="S19" s="23">
        <f t="shared" si="14"/>
        <v>47.27249539564454</v>
      </c>
      <c r="T19" s="23">
        <f t="shared" si="15"/>
        <v>-18.401562510379144</v>
      </c>
      <c r="V19" s="20">
        <f t="shared" si="16"/>
        <v>86.881562554833394</v>
      </c>
      <c r="W19" s="20">
        <f t="shared" si="17"/>
        <v>0.62349071706622028</v>
      </c>
      <c r="X19" s="20">
        <f t="shared" si="18"/>
        <v>-0.37121858514488615</v>
      </c>
      <c r="Z19" s="20">
        <f t="shared" si="19"/>
        <v>3.7499056748954338</v>
      </c>
      <c r="AA19" s="20">
        <f t="shared" si="20"/>
        <v>2.9859887759287034</v>
      </c>
      <c r="AB19" s="20">
        <f t="shared" si="21"/>
        <v>-1.9292147346241193</v>
      </c>
      <c r="AD19" s="20">
        <f t="shared" si="22"/>
        <v>0.59382889207333012</v>
      </c>
      <c r="AE19" s="20">
        <f t="shared" si="23"/>
        <v>0.41513770462878374</v>
      </c>
      <c r="AF19" s="20">
        <f t="shared" si="24"/>
        <v>0.58846761581523255</v>
      </c>
      <c r="AH19" s="20">
        <f t="shared" si="25"/>
        <v>0.84053107576485508</v>
      </c>
      <c r="AI19" s="20">
        <f t="shared" si="26"/>
        <v>0.745986084973566</v>
      </c>
      <c r="AJ19" s="20">
        <f t="shared" si="27"/>
        <v>0.83799389752546172</v>
      </c>
    </row>
    <row r="20" spans="1:36" ht="13.8" x14ac:dyDescent="0.25">
      <c r="A20" s="25">
        <v>16</v>
      </c>
      <c r="B20" s="41">
        <f>Samples!K17</f>
        <v>211</v>
      </c>
      <c r="C20" s="41">
        <f>Samples!L17</f>
        <v>148</v>
      </c>
      <c r="D20" s="41">
        <f>Samples!M17</f>
        <v>149</v>
      </c>
      <c r="F20" s="20">
        <f t="shared" si="4"/>
        <v>0.82745098039215681</v>
      </c>
      <c r="G20" s="20">
        <f t="shared" si="5"/>
        <v>0.58039215686274515</v>
      </c>
      <c r="H20" s="20">
        <f t="shared" si="6"/>
        <v>0.58431372549019611</v>
      </c>
      <c r="J20" s="20">
        <f t="shared" si="7"/>
        <v>0.65155045610014783</v>
      </c>
      <c r="K20" s="20">
        <f t="shared" si="8"/>
        <v>0.29636066035495717</v>
      </c>
      <c r="L20" s="20">
        <f t="shared" si="9"/>
        <v>0.30076601079160442</v>
      </c>
      <c r="N20" s="20">
        <f t="shared" si="10"/>
        <v>0.42896624518651821</v>
      </c>
      <c r="O20" s="20">
        <f t="shared" si="11"/>
        <v>0.37219207723191061</v>
      </c>
      <c r="P20" s="20">
        <f t="shared" si="12"/>
        <v>0.33377920777446379</v>
      </c>
      <c r="R20" s="22">
        <f t="shared" si="13"/>
        <v>67.441165940898117</v>
      </c>
      <c r="S20" s="23">
        <f t="shared" si="14"/>
        <v>23.864794746763561</v>
      </c>
      <c r="T20" s="23">
        <f t="shared" si="15"/>
        <v>9.0173358968464346</v>
      </c>
      <c r="V20" s="20">
        <f t="shared" si="16"/>
        <v>72.105142940358036</v>
      </c>
      <c r="W20" s="20">
        <f t="shared" si="17"/>
        <v>0.36164236323791354</v>
      </c>
      <c r="X20" s="20">
        <f t="shared" si="18"/>
        <v>0.36126780698662148</v>
      </c>
      <c r="Z20" s="20">
        <f t="shared" si="19"/>
        <v>3.3619812582696689</v>
      </c>
      <c r="AA20" s="20">
        <f t="shared" si="20"/>
        <v>2.0464303987376393</v>
      </c>
      <c r="AB20" s="20">
        <f t="shared" si="21"/>
        <v>0.40631974464290632</v>
      </c>
      <c r="AD20" s="20">
        <f t="shared" si="22"/>
        <v>0.45130588657182347</v>
      </c>
      <c r="AE20" s="20">
        <f t="shared" si="23"/>
        <v>0.37219207723191061</v>
      </c>
      <c r="AF20" s="20">
        <f t="shared" si="24"/>
        <v>0.30650064993063708</v>
      </c>
      <c r="AH20" s="20">
        <f t="shared" si="25"/>
        <v>0.76704998553575221</v>
      </c>
      <c r="AI20" s="20">
        <f t="shared" si="26"/>
        <v>0.71932039604222509</v>
      </c>
      <c r="AJ20" s="20">
        <f t="shared" si="27"/>
        <v>0.67423371655799291</v>
      </c>
    </row>
    <row r="21" spans="1:36" ht="13.8" x14ac:dyDescent="0.25">
      <c r="A21" s="25">
        <v>17</v>
      </c>
      <c r="B21" s="41">
        <f>Samples!K18</f>
        <v>244</v>
      </c>
      <c r="C21" s="41">
        <f>Samples!L18</f>
        <v>144</v>
      </c>
      <c r="D21" s="41">
        <f>Samples!M18</f>
        <v>209</v>
      </c>
      <c r="F21" s="20">
        <f t="shared" si="4"/>
        <v>0.95686274509803926</v>
      </c>
      <c r="G21" s="20">
        <f t="shared" si="5"/>
        <v>0.56470588235294117</v>
      </c>
      <c r="H21" s="20">
        <f t="shared" si="6"/>
        <v>0.81960784313725488</v>
      </c>
      <c r="J21" s="20">
        <f t="shared" si="7"/>
        <v>0.90470502200840786</v>
      </c>
      <c r="K21" s="20">
        <f t="shared" si="8"/>
        <v>0.27911703563807255</v>
      </c>
      <c r="L21" s="20">
        <f t="shared" si="9"/>
        <v>0.63774639533159339</v>
      </c>
      <c r="N21" s="20">
        <f t="shared" si="10"/>
        <v>0.58802582737779474</v>
      </c>
      <c r="O21" s="20">
        <f t="shared" si="11"/>
        <v>0.43801008131027802</v>
      </c>
      <c r="P21" s="20">
        <f t="shared" si="12"/>
        <v>0.65690950633550005</v>
      </c>
      <c r="R21" s="22">
        <f t="shared" si="13"/>
        <v>72.09529036779098</v>
      </c>
      <c r="S21" s="23">
        <f t="shared" si="14"/>
        <v>46.319955916516605</v>
      </c>
      <c r="T21" s="23">
        <f t="shared" si="15"/>
        <v>-17.099575573157622</v>
      </c>
      <c r="V21" s="20">
        <f t="shared" si="16"/>
        <v>87.382290506179032</v>
      </c>
      <c r="W21" s="20">
        <f t="shared" si="17"/>
        <v>0.60049488024846887</v>
      </c>
      <c r="X21" s="20">
        <f t="shared" si="18"/>
        <v>-0.35364277821931789</v>
      </c>
      <c r="Z21" s="20">
        <f t="shared" si="19"/>
        <v>3.9565100236692352</v>
      </c>
      <c r="AA21" s="20">
        <f t="shared" si="20"/>
        <v>3.0765440728018292</v>
      </c>
      <c r="AB21" s="20">
        <f t="shared" si="21"/>
        <v>-1.8779392510507478</v>
      </c>
      <c r="AD21" s="20">
        <f t="shared" si="22"/>
        <v>0.61864895042377144</v>
      </c>
      <c r="AE21" s="20">
        <f t="shared" si="23"/>
        <v>0.43801008131027802</v>
      </c>
      <c r="AF21" s="20">
        <f t="shared" si="24"/>
        <v>0.60322268717676775</v>
      </c>
      <c r="AH21" s="20">
        <f t="shared" si="25"/>
        <v>0.85208207017605886</v>
      </c>
      <c r="AI21" s="20">
        <f t="shared" si="26"/>
        <v>0.75944215834302564</v>
      </c>
      <c r="AJ21" s="20">
        <f t="shared" si="27"/>
        <v>0.84494003620881375</v>
      </c>
    </row>
    <row r="22" spans="1:36" ht="13.8" x14ac:dyDescent="0.25">
      <c r="A22" s="25">
        <v>18</v>
      </c>
      <c r="B22" s="41">
        <f>Samples!K19</f>
        <v>172</v>
      </c>
      <c r="C22" s="41">
        <f>Samples!L19</f>
        <v>130</v>
      </c>
      <c r="D22" s="41">
        <f>Samples!M19</f>
        <v>185</v>
      </c>
      <c r="F22" s="20">
        <f t="shared" si="4"/>
        <v>0.67450980392156867</v>
      </c>
      <c r="G22" s="20">
        <f t="shared" si="5"/>
        <v>0.50980392156862742</v>
      </c>
      <c r="H22" s="20">
        <f t="shared" si="6"/>
        <v>0.72549019607843135</v>
      </c>
      <c r="J22" s="20">
        <f t="shared" si="7"/>
        <v>0.4127519104120676</v>
      </c>
      <c r="K22" s="20">
        <f t="shared" si="8"/>
        <v>0.22344828481291598</v>
      </c>
      <c r="L22" s="20">
        <f t="shared" si="9"/>
        <v>0.48534395717296042</v>
      </c>
      <c r="N22" s="20">
        <f t="shared" si="10"/>
        <v>0.33772857877275481</v>
      </c>
      <c r="O22" s="20">
        <f t="shared" si="11"/>
        <v>0.28260310315969084</v>
      </c>
      <c r="P22" s="20">
        <f t="shared" si="12"/>
        <v>0.49592057871355139</v>
      </c>
      <c r="R22" s="22">
        <f t="shared" si="13"/>
        <v>60.123187413924427</v>
      </c>
      <c r="S22" s="23">
        <f t="shared" si="14"/>
        <v>26.023018190838521</v>
      </c>
      <c r="T22" s="23">
        <f t="shared" si="15"/>
        <v>-22.62458675856309</v>
      </c>
      <c r="V22" s="20">
        <f t="shared" si="16"/>
        <v>69.309934833083929</v>
      </c>
      <c r="W22" s="20">
        <f t="shared" si="17"/>
        <v>0.52073426529756328</v>
      </c>
      <c r="X22" s="20">
        <f t="shared" si="18"/>
        <v>-0.7156533266239925</v>
      </c>
      <c r="Z22" s="20">
        <f t="shared" si="19"/>
        <v>2.5527312225932342</v>
      </c>
      <c r="AA22" s="20">
        <f t="shared" si="20"/>
        <v>0.82686869265499741</v>
      </c>
      <c r="AB22" s="20">
        <f t="shared" si="21"/>
        <v>-1.6241884582839612</v>
      </c>
      <c r="AD22" s="20">
        <f t="shared" si="22"/>
        <v>0.3553167583090529</v>
      </c>
      <c r="AE22" s="20">
        <f t="shared" si="23"/>
        <v>0.28260310315969084</v>
      </c>
      <c r="AF22" s="20">
        <f t="shared" si="24"/>
        <v>0.45539079771675978</v>
      </c>
      <c r="AH22" s="20">
        <f t="shared" si="25"/>
        <v>0.7082804106396462</v>
      </c>
      <c r="AI22" s="20">
        <f t="shared" si="26"/>
        <v>0.65623437425796916</v>
      </c>
      <c r="AJ22" s="20">
        <f t="shared" si="27"/>
        <v>0.76935730805078462</v>
      </c>
    </row>
    <row r="23" spans="1:36" ht="13.8" x14ac:dyDescent="0.25">
      <c r="A23" s="25">
        <v>19</v>
      </c>
      <c r="B23" s="41">
        <f>Samples!K20</f>
        <v>170</v>
      </c>
      <c r="C23" s="41">
        <f>Samples!L20</f>
        <v>124</v>
      </c>
      <c r="D23" s="41">
        <f>Samples!M20</f>
        <v>133</v>
      </c>
      <c r="F23" s="20">
        <f t="shared" si="4"/>
        <v>0.66666666666666663</v>
      </c>
      <c r="G23" s="20">
        <f t="shared" si="5"/>
        <v>0.48627450980392156</v>
      </c>
      <c r="H23" s="20">
        <f t="shared" si="6"/>
        <v>0.52156862745098043</v>
      </c>
      <c r="J23" s="20">
        <f t="shared" si="7"/>
        <v>0.40218890191868978</v>
      </c>
      <c r="K23" s="20">
        <f t="shared" si="8"/>
        <v>0.20177380900707903</v>
      </c>
      <c r="L23" s="20">
        <f t="shared" si="9"/>
        <v>0.23477191591732866</v>
      </c>
      <c r="N23" s="20">
        <f t="shared" si="10"/>
        <v>0.28039334807527694</v>
      </c>
      <c r="O23" s="20">
        <f t="shared" si="11"/>
        <v>0.24676452107900751</v>
      </c>
      <c r="P23" s="20">
        <f t="shared" si="12"/>
        <v>0.2549643899200954</v>
      </c>
      <c r="R23" s="22">
        <f t="shared" si="13"/>
        <v>56.758805759342835</v>
      </c>
      <c r="S23" s="23">
        <f t="shared" si="14"/>
        <v>19.229326657183798</v>
      </c>
      <c r="T23" s="23">
        <f t="shared" si="15"/>
        <v>2.1791074717791403</v>
      </c>
      <c r="V23" s="20">
        <f t="shared" si="16"/>
        <v>59.967303960483768</v>
      </c>
      <c r="W23" s="20">
        <f t="shared" si="17"/>
        <v>0.32859752952250454</v>
      </c>
      <c r="X23" s="20">
        <f t="shared" si="18"/>
        <v>0.11284070283803881</v>
      </c>
      <c r="Z23" s="20">
        <f t="shared" si="19"/>
        <v>2.22900417774499</v>
      </c>
      <c r="AA23" s="20">
        <f t="shared" si="20"/>
        <v>1.1139457885589317</v>
      </c>
      <c r="AB23" s="20">
        <f t="shared" si="21"/>
        <v>-1.3409897671238643E-2</v>
      </c>
      <c r="AD23" s="20">
        <f t="shared" si="22"/>
        <v>0.29499563185194838</v>
      </c>
      <c r="AE23" s="20">
        <f t="shared" si="23"/>
        <v>0.24676452107900751</v>
      </c>
      <c r="AF23" s="20">
        <f t="shared" si="24"/>
        <v>0.23412707981643288</v>
      </c>
      <c r="AH23" s="20">
        <f t="shared" si="25"/>
        <v>0.6656897374466334</v>
      </c>
      <c r="AI23" s="20">
        <f t="shared" si="26"/>
        <v>0.6272310841322658</v>
      </c>
      <c r="AJ23" s="20">
        <f t="shared" si="27"/>
        <v>0.6163355467733701</v>
      </c>
    </row>
    <row r="24" spans="1:36" ht="13.8" x14ac:dyDescent="0.25">
      <c r="A24" s="25">
        <v>20</v>
      </c>
      <c r="B24" s="41">
        <f>Samples!K21</f>
        <v>246</v>
      </c>
      <c r="C24" s="41">
        <f>Samples!L21</f>
        <v>189</v>
      </c>
      <c r="D24" s="41">
        <f>Samples!M21</f>
        <v>178</v>
      </c>
      <c r="F24" s="20">
        <f t="shared" si="4"/>
        <v>0.96470588235294119</v>
      </c>
      <c r="G24" s="20">
        <f t="shared" si="5"/>
        <v>0.74117647058823533</v>
      </c>
      <c r="H24" s="20">
        <f t="shared" si="6"/>
        <v>0.69803921568627447</v>
      </c>
      <c r="J24" s="20">
        <f t="shared" si="7"/>
        <v>0.92161812141352428</v>
      </c>
      <c r="K24" s="20">
        <f t="shared" si="8"/>
        <v>0.50906941736962563</v>
      </c>
      <c r="L24" s="20">
        <f t="shared" si="9"/>
        <v>0.44540418235752111</v>
      </c>
      <c r="N24" s="20">
        <f t="shared" si="10"/>
        <v>0.64251399183784808</v>
      </c>
      <c r="O24" s="20">
        <f t="shared" si="11"/>
        <v>0.59218064188148456</v>
      </c>
      <c r="P24" s="20">
        <f t="shared" si="12"/>
        <v>0.50182497962456418</v>
      </c>
      <c r="R24" s="22">
        <f t="shared" si="13"/>
        <v>81.411311687747059</v>
      </c>
      <c r="S24" s="23">
        <f t="shared" si="14"/>
        <v>18.937338785744885</v>
      </c>
      <c r="T24" s="23">
        <f t="shared" si="15"/>
        <v>13.470821888711049</v>
      </c>
      <c r="V24" s="20">
        <f t="shared" si="16"/>
        <v>84.663377639702958</v>
      </c>
      <c r="W24" s="20">
        <f t="shared" si="17"/>
        <v>0.27806538945661385</v>
      </c>
      <c r="X24" s="20">
        <f t="shared" si="18"/>
        <v>0.61829395853906932</v>
      </c>
      <c r="Z24" s="20">
        <f t="shared" si="19"/>
        <v>5.3491203636640989</v>
      </c>
      <c r="AA24" s="20">
        <f t="shared" si="20"/>
        <v>2.4443779008236546</v>
      </c>
      <c r="AB24" s="20">
        <f t="shared" si="21"/>
        <v>1.0310295605931983</v>
      </c>
      <c r="AD24" s="20">
        <f t="shared" si="22"/>
        <v>0.67597474154429049</v>
      </c>
      <c r="AE24" s="20">
        <f t="shared" si="23"/>
        <v>0.59218064188148456</v>
      </c>
      <c r="AF24" s="20">
        <f t="shared" si="24"/>
        <v>0.4608126534660828</v>
      </c>
      <c r="AH24" s="20">
        <f t="shared" si="25"/>
        <v>0.87762736453482648</v>
      </c>
      <c r="AI24" s="20">
        <f t="shared" si="26"/>
        <v>0.83975268696333671</v>
      </c>
      <c r="AJ24" s="20">
        <f t="shared" si="27"/>
        <v>0.77239857751978147</v>
      </c>
    </row>
    <row r="25" spans="1:36" ht="13.8" x14ac:dyDescent="0.25">
      <c r="A25" s="25">
        <v>21</v>
      </c>
      <c r="B25" s="41">
        <f>Samples!K22</f>
        <v>255</v>
      </c>
      <c r="C25" s="41">
        <f>Samples!L22</f>
        <v>182</v>
      </c>
      <c r="D25" s="41">
        <f>Samples!M22</f>
        <v>205</v>
      </c>
      <c r="F25" s="20">
        <f t="shared" si="4"/>
        <v>1</v>
      </c>
      <c r="G25" s="20">
        <f t="shared" si="5"/>
        <v>0.71372549019607845</v>
      </c>
      <c r="H25" s="20">
        <f t="shared" si="6"/>
        <v>0.80392156862745101</v>
      </c>
      <c r="J25" s="20">
        <f t="shared" si="7"/>
        <v>1</v>
      </c>
      <c r="K25" s="20">
        <f t="shared" si="8"/>
        <v>0.46798187272805986</v>
      </c>
      <c r="L25" s="20">
        <f t="shared" si="9"/>
        <v>0.61065402900695354</v>
      </c>
      <c r="N25" s="20">
        <f t="shared" si="10"/>
        <v>0.68997336992330927</v>
      </c>
      <c r="O25" s="20">
        <f t="shared" si="11"/>
        <v>0.59138985626941043</v>
      </c>
      <c r="P25" s="20">
        <f t="shared" si="12"/>
        <v>0.65551009380029401</v>
      </c>
      <c r="R25" s="22">
        <f t="shared" si="13"/>
        <v>81.367932031563313</v>
      </c>
      <c r="S25" s="23">
        <f t="shared" si="14"/>
        <v>29.673048048366844</v>
      </c>
      <c r="T25" s="23">
        <f t="shared" si="15"/>
        <v>-0.99217881734938729</v>
      </c>
      <c r="V25" s="20">
        <f t="shared" si="16"/>
        <v>86.615325216611581</v>
      </c>
      <c r="W25" s="20">
        <f t="shared" si="17"/>
        <v>0.34987004481194184</v>
      </c>
      <c r="X25" s="20">
        <f t="shared" si="18"/>
        <v>-3.3424584487468691E-2</v>
      </c>
      <c r="Z25" s="20">
        <f t="shared" si="19"/>
        <v>5.3419772604930849</v>
      </c>
      <c r="AA25" s="20">
        <f t="shared" si="20"/>
        <v>2.8876548278772973</v>
      </c>
      <c r="AB25" s="20">
        <f t="shared" si="21"/>
        <v>-0.45887153145721732</v>
      </c>
      <c r="AD25" s="20">
        <f t="shared" si="22"/>
        <v>0.72590570218128281</v>
      </c>
      <c r="AE25" s="20">
        <f t="shared" si="23"/>
        <v>0.59138985626941043</v>
      </c>
      <c r="AF25" s="20">
        <f t="shared" si="24"/>
        <v>0.60193764352644075</v>
      </c>
      <c r="AH25" s="20">
        <f t="shared" si="25"/>
        <v>0.89872482050676228</v>
      </c>
      <c r="AI25" s="20">
        <f t="shared" si="26"/>
        <v>0.83937872441002859</v>
      </c>
      <c r="AJ25" s="20">
        <f t="shared" si="27"/>
        <v>0.84433961849677552</v>
      </c>
    </row>
    <row r="26" spans="1:36" ht="13.8" x14ac:dyDescent="0.25">
      <c r="A26" s="25">
        <v>22</v>
      </c>
      <c r="B26" s="41">
        <f>Samples!K23</f>
        <v>153</v>
      </c>
      <c r="C26" s="41">
        <f>Samples!L23</f>
        <v>201</v>
      </c>
      <c r="D26" s="41">
        <f>Samples!M23</f>
        <v>217</v>
      </c>
      <c r="F26" s="20">
        <f t="shared" si="4"/>
        <v>0.6</v>
      </c>
      <c r="G26" s="20">
        <f t="shared" si="5"/>
        <v>0.78823529411764703</v>
      </c>
      <c r="H26" s="20">
        <f t="shared" si="6"/>
        <v>0.85098039215686272</v>
      </c>
      <c r="J26" s="20">
        <f t="shared" si="7"/>
        <v>0.3187679871576598</v>
      </c>
      <c r="K26" s="20">
        <f t="shared" si="8"/>
        <v>0.58424519449886425</v>
      </c>
      <c r="L26" s="20">
        <f t="shared" si="9"/>
        <v>0.69400152418709826</v>
      </c>
      <c r="N26" s="20">
        <f t="shared" si="10"/>
        <v>0.46565327457238398</v>
      </c>
      <c r="O26" s="20">
        <f t="shared" si="11"/>
        <v>0.53572914722161469</v>
      </c>
      <c r="P26" s="20">
        <f t="shared" si="12"/>
        <v>0.73544269807624429</v>
      </c>
      <c r="R26" s="22">
        <f t="shared" si="13"/>
        <v>78.212041432226556</v>
      </c>
      <c r="S26" s="23">
        <f t="shared" si="14"/>
        <v>-11.925506527631969</v>
      </c>
      <c r="T26" s="23">
        <f t="shared" si="15"/>
        <v>-13.03575817535565</v>
      </c>
      <c r="V26" s="20">
        <f t="shared" si="16"/>
        <v>80.1827420467975</v>
      </c>
      <c r="W26" s="20">
        <f t="shared" si="17"/>
        <v>0.22216641178302843</v>
      </c>
      <c r="X26" s="20">
        <f t="shared" si="18"/>
        <v>-2.3117448053585186</v>
      </c>
      <c r="Z26" s="20">
        <f t="shared" si="19"/>
        <v>4.8391985285210666</v>
      </c>
      <c r="AA26" s="20">
        <f t="shared" si="20"/>
        <v>-1.5030712300565074</v>
      </c>
      <c r="AB26" s="20">
        <f t="shared" si="21"/>
        <v>-1.1359100545061582</v>
      </c>
      <c r="AD26" s="20">
        <f t="shared" si="22"/>
        <v>0.4899034977089784</v>
      </c>
      <c r="AE26" s="20">
        <f t="shared" si="23"/>
        <v>0.53572914722161469</v>
      </c>
      <c r="AF26" s="20">
        <f t="shared" si="24"/>
        <v>0.67533764745293323</v>
      </c>
      <c r="AH26" s="20">
        <f t="shared" si="25"/>
        <v>0.78832175791220638</v>
      </c>
      <c r="AI26" s="20">
        <f t="shared" si="26"/>
        <v>0.81217277096747031</v>
      </c>
      <c r="AJ26" s="20">
        <f t="shared" si="27"/>
        <v>0.87735156184424856</v>
      </c>
    </row>
    <row r="27" spans="1:36" ht="13.8" x14ac:dyDescent="0.25">
      <c r="A27" s="25">
        <v>23</v>
      </c>
      <c r="B27" s="41">
        <f>Samples!K24</f>
        <v>221</v>
      </c>
      <c r="C27" s="41">
        <f>Samples!L24</f>
        <v>191</v>
      </c>
      <c r="D27" s="41">
        <f>Samples!M24</f>
        <v>177</v>
      </c>
      <c r="F27" s="20">
        <f t="shared" si="4"/>
        <v>0.8666666666666667</v>
      </c>
      <c r="G27" s="20">
        <f t="shared" si="5"/>
        <v>0.74901960784313726</v>
      </c>
      <c r="H27" s="20">
        <f t="shared" si="6"/>
        <v>0.69411764705882351</v>
      </c>
      <c r="J27" s="20">
        <f t="shared" si="7"/>
        <v>0.72317405582462291</v>
      </c>
      <c r="K27" s="20">
        <f t="shared" si="8"/>
        <v>0.52118048948410278</v>
      </c>
      <c r="L27" s="20">
        <f t="shared" si="9"/>
        <v>0.43986130080055708</v>
      </c>
      <c r="N27" s="20">
        <f t="shared" si="10"/>
        <v>0.56400608845609024</v>
      </c>
      <c r="O27" s="20">
        <f t="shared" si="11"/>
        <v>0.55825307626514531</v>
      </c>
      <c r="P27" s="20">
        <f t="shared" si="12"/>
        <v>0.49417014003484977</v>
      </c>
      <c r="R27" s="22">
        <f t="shared" si="13"/>
        <v>79.514292744171627</v>
      </c>
      <c r="S27" s="23">
        <f t="shared" si="14"/>
        <v>8.4596789317491492</v>
      </c>
      <c r="T27" s="23">
        <f t="shared" si="15"/>
        <v>10.989605659513636</v>
      </c>
      <c r="V27" s="20">
        <f t="shared" si="16"/>
        <v>80.714684852173704</v>
      </c>
      <c r="W27" s="20">
        <f t="shared" si="17"/>
        <v>0.17267918751156097</v>
      </c>
      <c r="X27" s="20">
        <f t="shared" si="18"/>
        <v>0.91475000622835434</v>
      </c>
      <c r="Z27" s="20">
        <f t="shared" si="19"/>
        <v>5.0426553776569563</v>
      </c>
      <c r="AA27" s="20">
        <f t="shared" si="20"/>
        <v>1.2234265727962492</v>
      </c>
      <c r="AB27" s="20">
        <f t="shared" si="21"/>
        <v>0.90632999601467523</v>
      </c>
      <c r="AD27" s="20">
        <f t="shared" si="22"/>
        <v>0.59337831505112071</v>
      </c>
      <c r="AE27" s="20">
        <f t="shared" si="23"/>
        <v>0.55825307626514531</v>
      </c>
      <c r="AF27" s="20">
        <f t="shared" si="24"/>
        <v>0.45378341600996308</v>
      </c>
      <c r="AH27" s="20">
        <f t="shared" si="25"/>
        <v>0.84031843324428823</v>
      </c>
      <c r="AI27" s="20">
        <f t="shared" si="26"/>
        <v>0.82339907538078994</v>
      </c>
      <c r="AJ27" s="20">
        <f t="shared" si="27"/>
        <v>0.76845104708322176</v>
      </c>
    </row>
    <row r="28" spans="1:36" ht="13.8" x14ac:dyDescent="0.25">
      <c r="A28" s="25">
        <v>24</v>
      </c>
      <c r="B28" s="41">
        <f>Samples!K25</f>
        <v>252</v>
      </c>
      <c r="C28" s="41">
        <f>Samples!L25</f>
        <v>141</v>
      </c>
      <c r="D28" s="41">
        <f>Samples!M25</f>
        <v>172</v>
      </c>
      <c r="F28" s="20">
        <f t="shared" si="4"/>
        <v>0.9882352941176471</v>
      </c>
      <c r="G28" s="20">
        <f t="shared" si="5"/>
        <v>0.55294117647058827</v>
      </c>
      <c r="H28" s="20">
        <f t="shared" si="6"/>
        <v>0.67450980392156867</v>
      </c>
      <c r="J28" s="20">
        <f t="shared" si="7"/>
        <v>0.97345777098459552</v>
      </c>
      <c r="K28" s="20">
        <f t="shared" si="8"/>
        <v>0.26657834256498103</v>
      </c>
      <c r="L28" s="20">
        <f t="shared" si="9"/>
        <v>0.4127519104120676</v>
      </c>
      <c r="N28" s="20">
        <f t="shared" si="10"/>
        <v>0.57128411988466254</v>
      </c>
      <c r="O28" s="20">
        <f t="shared" si="11"/>
        <v>0.42741464064555074</v>
      </c>
      <c r="P28" s="20">
        <f t="shared" si="12"/>
        <v>0.44288456426041867</v>
      </c>
      <c r="R28" s="22">
        <f t="shared" si="13"/>
        <v>71.379144297746151</v>
      </c>
      <c r="S28" s="23">
        <f t="shared" si="14"/>
        <v>45.324524341786024</v>
      </c>
      <c r="T28" s="23">
        <f t="shared" si="15"/>
        <v>2.4755304085979146</v>
      </c>
      <c r="V28" s="20">
        <f t="shared" si="16"/>
        <v>84.589733409507289</v>
      </c>
      <c r="W28" s="20">
        <f t="shared" si="17"/>
        <v>0.56641990037513401</v>
      </c>
      <c r="X28" s="20">
        <f t="shared" si="18"/>
        <v>5.4563688061691581E-2</v>
      </c>
      <c r="Z28" s="20">
        <f t="shared" si="19"/>
        <v>3.8608022557800084</v>
      </c>
      <c r="AA28" s="20">
        <f t="shared" si="20"/>
        <v>3.8700946425089082</v>
      </c>
      <c r="AB28" s="20">
        <f t="shared" si="21"/>
        <v>-0.27588798592669622</v>
      </c>
      <c r="AD28" s="20">
        <f t="shared" si="22"/>
        <v>0.60103537073609947</v>
      </c>
      <c r="AE28" s="20">
        <f t="shared" si="23"/>
        <v>0.42741464064555074</v>
      </c>
      <c r="AF28" s="20">
        <f t="shared" si="24"/>
        <v>0.40668922337963148</v>
      </c>
      <c r="AH28" s="20">
        <f t="shared" si="25"/>
        <v>0.84391753400896985</v>
      </c>
      <c r="AI28" s="20">
        <f t="shared" si="26"/>
        <v>0.75326848532539781</v>
      </c>
      <c r="AJ28" s="20">
        <f t="shared" si="27"/>
        <v>0.74089083328240823</v>
      </c>
    </row>
    <row r="29" spans="1:36" ht="13.8" x14ac:dyDescent="0.25">
      <c r="A29" s="25">
        <v>25</v>
      </c>
      <c r="B29" s="41">
        <f>Samples!K26</f>
        <v>255</v>
      </c>
      <c r="C29" s="41">
        <f>Samples!L26</f>
        <v>176</v>
      </c>
      <c r="D29" s="41">
        <f>Samples!M26</f>
        <v>253</v>
      </c>
      <c r="F29" s="20">
        <f t="shared" si="4"/>
        <v>1</v>
      </c>
      <c r="G29" s="20">
        <f t="shared" si="5"/>
        <v>0.69019607843137254</v>
      </c>
      <c r="H29" s="20">
        <f t="shared" si="6"/>
        <v>0.99215686274509807</v>
      </c>
      <c r="J29" s="20">
        <f t="shared" si="7"/>
        <v>1</v>
      </c>
      <c r="K29" s="20">
        <f t="shared" si="8"/>
        <v>0.43435886703655086</v>
      </c>
      <c r="L29" s="20">
        <f t="shared" si="9"/>
        <v>0.98225891453371217</v>
      </c>
      <c r="N29" s="20">
        <f t="shared" si="10"/>
        <v>0.74502446492560559</v>
      </c>
      <c r="O29" s="20">
        <f t="shared" si="11"/>
        <v>0.59417255533387525</v>
      </c>
      <c r="P29" s="20">
        <f t="shared" si="12"/>
        <v>1.0047126752150504</v>
      </c>
      <c r="R29" s="22">
        <f t="shared" si="13"/>
        <v>81.52041001360827</v>
      </c>
      <c r="S29" s="23">
        <f t="shared" si="14"/>
        <v>40.662480912375067</v>
      </c>
      <c r="T29" s="23">
        <f t="shared" si="15"/>
        <v>-26.562278687836272</v>
      </c>
      <c r="V29" s="20">
        <f t="shared" si="16"/>
        <v>94.89240882086591</v>
      </c>
      <c r="W29" s="20">
        <f t="shared" si="17"/>
        <v>0.53732187687330235</v>
      </c>
      <c r="X29" s="20">
        <f t="shared" si="18"/>
        <v>-0.57864814481247973</v>
      </c>
      <c r="Z29" s="20">
        <f t="shared" si="19"/>
        <v>5.3671131585264682</v>
      </c>
      <c r="AA29" s="20">
        <f t="shared" si="20"/>
        <v>2.6050712781585457</v>
      </c>
      <c r="AB29" s="20">
        <f t="shared" si="21"/>
        <v>-3.2325900654467703</v>
      </c>
      <c r="AD29" s="20">
        <f t="shared" si="22"/>
        <v>0.78382374005850142</v>
      </c>
      <c r="AE29" s="20">
        <f t="shared" si="23"/>
        <v>0.59417255533387525</v>
      </c>
      <c r="AF29" s="20">
        <f t="shared" si="24"/>
        <v>0.92260117099637318</v>
      </c>
      <c r="AH29" s="20">
        <f t="shared" si="25"/>
        <v>0.92201815159723521</v>
      </c>
      <c r="AI29" s="20">
        <f t="shared" si="26"/>
        <v>0.84069318977248508</v>
      </c>
      <c r="AJ29" s="20">
        <f t="shared" si="27"/>
        <v>0.97350458321166644</v>
      </c>
    </row>
    <row r="30" spans="1:36" ht="13.8" x14ac:dyDescent="0.25">
      <c r="A30" s="25">
        <v>26</v>
      </c>
      <c r="B30" s="41">
        <f>Samples!K27</f>
        <v>215</v>
      </c>
      <c r="C30" s="41">
        <f>Samples!L27</f>
        <v>163</v>
      </c>
      <c r="D30" s="41">
        <f>Samples!M27</f>
        <v>146</v>
      </c>
      <c r="F30" s="20">
        <f t="shared" si="4"/>
        <v>0.84313725490196079</v>
      </c>
      <c r="G30" s="20">
        <f t="shared" si="5"/>
        <v>0.63921568627450975</v>
      </c>
      <c r="H30" s="20">
        <f t="shared" si="6"/>
        <v>0.5725490196078431</v>
      </c>
      <c r="J30" s="20">
        <f t="shared" si="7"/>
        <v>0.67967740999282344</v>
      </c>
      <c r="K30" s="20">
        <f t="shared" si="8"/>
        <v>0.36646903273668774</v>
      </c>
      <c r="L30" s="20">
        <f t="shared" si="9"/>
        <v>0.28766348030659067</v>
      </c>
      <c r="N30" s="20">
        <f t="shared" si="10"/>
        <v>0.46327154818301952</v>
      </c>
      <c r="O30" s="20">
        <f t="shared" si="11"/>
        <v>0.42736737285588922</v>
      </c>
      <c r="P30" s="20">
        <f t="shared" si="12"/>
        <v>0.33022502074648907</v>
      </c>
      <c r="R30" s="22">
        <f t="shared" si="13"/>
        <v>71.375923092165976</v>
      </c>
      <c r="S30" s="23">
        <f t="shared" si="14"/>
        <v>16.867352911023648</v>
      </c>
      <c r="T30" s="23">
        <f t="shared" si="15"/>
        <v>16.281739260705642</v>
      </c>
      <c r="V30" s="20">
        <f t="shared" si="16"/>
        <v>75.127391974148907</v>
      </c>
      <c r="W30" s="20">
        <f t="shared" si="17"/>
        <v>0.31735145297694256</v>
      </c>
      <c r="X30" s="20">
        <f t="shared" si="18"/>
        <v>0.76773394691131469</v>
      </c>
      <c r="Z30" s="20">
        <f t="shared" si="19"/>
        <v>3.8603752896174157</v>
      </c>
      <c r="AA30" s="20">
        <f t="shared" si="20"/>
        <v>1.8963941659037145</v>
      </c>
      <c r="AB30" s="20">
        <f t="shared" si="21"/>
        <v>1.0407495290773408</v>
      </c>
      <c r="AD30" s="20">
        <f t="shared" si="22"/>
        <v>0.48739773612100951</v>
      </c>
      <c r="AE30" s="20">
        <f t="shared" si="23"/>
        <v>0.42736737285588922</v>
      </c>
      <c r="AF30" s="20">
        <f t="shared" si="24"/>
        <v>0.30323693365150511</v>
      </c>
      <c r="AH30" s="20">
        <f t="shared" si="25"/>
        <v>0.78697542213382299</v>
      </c>
      <c r="AI30" s="20">
        <f t="shared" si="26"/>
        <v>0.75324071631177569</v>
      </c>
      <c r="AJ30" s="20">
        <f t="shared" si="27"/>
        <v>0.67183202000824749</v>
      </c>
    </row>
    <row r="31" spans="1:36" ht="13.8" x14ac:dyDescent="0.25">
      <c r="A31" s="25">
        <v>27</v>
      </c>
      <c r="B31" s="41">
        <f>Samples!K28</f>
        <v>254</v>
      </c>
      <c r="C31" s="41">
        <f>Samples!L28</f>
        <v>231</v>
      </c>
      <c r="D31" s="41">
        <f>Samples!M28</f>
        <v>251</v>
      </c>
      <c r="F31" s="20">
        <f t="shared" si="4"/>
        <v>0.99607843137254903</v>
      </c>
      <c r="G31" s="20">
        <f t="shared" si="5"/>
        <v>0.90588235294117647</v>
      </c>
      <c r="H31" s="20">
        <f t="shared" si="6"/>
        <v>0.98431372549019602</v>
      </c>
      <c r="J31" s="20">
        <f t="shared" si="7"/>
        <v>0.99110630115186027</v>
      </c>
      <c r="K31" s="20">
        <f t="shared" si="8"/>
        <v>0.79919172788526915</v>
      </c>
      <c r="L31" s="20">
        <f t="shared" si="9"/>
        <v>0.96470280118804597</v>
      </c>
      <c r="N31" s="20">
        <f t="shared" si="10"/>
        <v>0.86865205610124163</v>
      </c>
      <c r="O31" s="20">
        <f t="shared" si="11"/>
        <v>0.85194266565420695</v>
      </c>
      <c r="P31" s="20">
        <f t="shared" si="12"/>
        <v>1.0313420181053927</v>
      </c>
      <c r="R31" s="22">
        <f t="shared" si="13"/>
        <v>93.966764037412219</v>
      </c>
      <c r="S31" s="23">
        <f t="shared" si="14"/>
        <v>11.220733007781703</v>
      </c>
      <c r="T31" s="23">
        <f t="shared" si="15"/>
        <v>-6.8082163412425345</v>
      </c>
      <c r="V31" s="20">
        <f t="shared" si="16"/>
        <v>94.878919695809088</v>
      </c>
      <c r="W31" s="20">
        <f t="shared" si="17"/>
        <v>0.13877561600507882</v>
      </c>
      <c r="X31" s="20">
        <f t="shared" si="18"/>
        <v>-0.54537034221615877</v>
      </c>
      <c r="Z31" s="20">
        <f t="shared" si="19"/>
        <v>7.6955299434411977</v>
      </c>
      <c r="AA31" s="20">
        <f t="shared" si="20"/>
        <v>0.97049135659516372</v>
      </c>
      <c r="AB31" s="20">
        <f t="shared" si="21"/>
        <v>-1.035668889208273</v>
      </c>
      <c r="AD31" s="20">
        <f t="shared" si="22"/>
        <v>0.91388959084822896</v>
      </c>
      <c r="AE31" s="20">
        <f t="shared" si="23"/>
        <v>0.85194266565420695</v>
      </c>
      <c r="AF31" s="20">
        <f t="shared" si="24"/>
        <v>0.94705419477079222</v>
      </c>
      <c r="AH31" s="20">
        <f t="shared" si="25"/>
        <v>0.97043081116566876</v>
      </c>
      <c r="AI31" s="20">
        <f t="shared" si="26"/>
        <v>0.94798934515010536</v>
      </c>
      <c r="AJ31" s="20">
        <f t="shared" si="27"/>
        <v>0.98203042685631803</v>
      </c>
    </row>
    <row r="32" spans="1:36" ht="13.8" x14ac:dyDescent="0.25">
      <c r="A32" s="25">
        <v>28</v>
      </c>
      <c r="B32" s="41">
        <f>Samples!K29</f>
        <v>235</v>
      </c>
      <c r="C32" s="41">
        <f>Samples!L29</f>
        <v>124</v>
      </c>
      <c r="D32" s="41">
        <f>Samples!M29</f>
        <v>180</v>
      </c>
      <c r="F32" s="20">
        <f t="shared" si="4"/>
        <v>0.92156862745098034</v>
      </c>
      <c r="G32" s="20">
        <f t="shared" si="5"/>
        <v>0.48627450980392156</v>
      </c>
      <c r="H32" s="20">
        <f t="shared" si="6"/>
        <v>0.70588235294117652</v>
      </c>
      <c r="J32" s="20">
        <f t="shared" si="7"/>
        <v>0.83084573494473246</v>
      </c>
      <c r="K32" s="20">
        <f t="shared" si="8"/>
        <v>0.20177380900707903</v>
      </c>
      <c r="L32" s="20">
        <f t="shared" si="9"/>
        <v>0.45661162661727134</v>
      </c>
      <c r="N32" s="20">
        <f t="shared" si="10"/>
        <v>0.49721349379655655</v>
      </c>
      <c r="O32" s="20">
        <f t="shared" si="11"/>
        <v>0.35391379089288</v>
      </c>
      <c r="P32" s="20">
        <f t="shared" si="12"/>
        <v>0.47409611181779354</v>
      </c>
      <c r="R32" s="22">
        <f t="shared" si="13"/>
        <v>66.052248109266898</v>
      </c>
      <c r="S32" s="23">
        <f t="shared" si="14"/>
        <v>49.198375938835028</v>
      </c>
      <c r="T32" s="23">
        <f t="shared" si="15"/>
        <v>-10.110931607511242</v>
      </c>
      <c r="V32" s="20">
        <f t="shared" si="16"/>
        <v>82.979579495673889</v>
      </c>
      <c r="W32" s="20">
        <f t="shared" si="17"/>
        <v>0.65012844354985588</v>
      </c>
      <c r="X32" s="20">
        <f t="shared" si="18"/>
        <v>-0.20269136044105365</v>
      </c>
      <c r="Z32" s="20">
        <f t="shared" si="19"/>
        <v>3.1968749600321154</v>
      </c>
      <c r="AA32" s="20">
        <f t="shared" si="20"/>
        <v>3.21303354864629</v>
      </c>
      <c r="AB32" s="20">
        <f t="shared" si="21"/>
        <v>-1.1499702197616124</v>
      </c>
      <c r="AD32" s="20">
        <f t="shared" si="22"/>
        <v>0.52310730541457817</v>
      </c>
      <c r="AE32" s="20">
        <f t="shared" si="23"/>
        <v>0.35391379089288</v>
      </c>
      <c r="AF32" s="20">
        <f t="shared" si="24"/>
        <v>0.43534996493828609</v>
      </c>
      <c r="AH32" s="20">
        <f t="shared" si="25"/>
        <v>0.80574371833686742</v>
      </c>
      <c r="AI32" s="20">
        <f t="shared" si="26"/>
        <v>0.70734696645919737</v>
      </c>
      <c r="AJ32" s="20">
        <f t="shared" si="27"/>
        <v>0.75790162449675358</v>
      </c>
    </row>
    <row r="33" spans="1:36" ht="13.8" x14ac:dyDescent="0.25">
      <c r="A33" s="25">
        <v>29</v>
      </c>
      <c r="B33" s="41">
        <f>Samples!K30</f>
        <v>255</v>
      </c>
      <c r="C33" s="41">
        <f>Samples!L30</f>
        <v>83</v>
      </c>
      <c r="D33" s="41">
        <f>Samples!M30</f>
        <v>255</v>
      </c>
      <c r="F33" s="20">
        <f t="shared" si="4"/>
        <v>1</v>
      </c>
      <c r="G33" s="20">
        <f t="shared" si="5"/>
        <v>0.32549019607843138</v>
      </c>
      <c r="H33" s="20">
        <f t="shared" si="6"/>
        <v>1</v>
      </c>
      <c r="J33" s="20">
        <f t="shared" si="7"/>
        <v>1</v>
      </c>
      <c r="K33" s="20">
        <f t="shared" si="8"/>
        <v>8.6674900188784348E-2</v>
      </c>
      <c r="L33" s="20">
        <f t="shared" si="9"/>
        <v>1</v>
      </c>
      <c r="N33" s="20">
        <f t="shared" si="10"/>
        <v>0.62389494430750925</v>
      </c>
      <c r="O33" s="20">
        <f t="shared" si="11"/>
        <v>0.34678988861501858</v>
      </c>
      <c r="P33" s="20">
        <f t="shared" si="12"/>
        <v>0.98013164810250308</v>
      </c>
      <c r="R33" s="22">
        <f t="shared" si="13"/>
        <v>65.497971268437411</v>
      </c>
      <c r="S33" s="23">
        <f t="shared" si="14"/>
        <v>83.248996747771969</v>
      </c>
      <c r="T33" s="23">
        <f t="shared" si="15"/>
        <v>-52.586211753529867</v>
      </c>
      <c r="V33" s="20">
        <f t="shared" si="16"/>
        <v>118.26110673581016</v>
      </c>
      <c r="W33" s="20">
        <f t="shared" si="17"/>
        <v>0.98382475811548653</v>
      </c>
      <c r="X33" s="20">
        <f t="shared" si="18"/>
        <v>-0.563384078142662</v>
      </c>
      <c r="Z33" s="20">
        <f t="shared" si="19"/>
        <v>3.1325253206683747</v>
      </c>
      <c r="AA33" s="20">
        <f t="shared" si="20"/>
        <v>3.5365427623212082</v>
      </c>
      <c r="AB33" s="20">
        <f t="shared" si="21"/>
        <v>-4.5729620891325249</v>
      </c>
      <c r="AD33" s="20">
        <f t="shared" si="22"/>
        <v>0.65638605397949423</v>
      </c>
      <c r="AE33" s="20">
        <f t="shared" si="23"/>
        <v>0.34678988861501858</v>
      </c>
      <c r="AF33" s="20">
        <f t="shared" si="24"/>
        <v>0.90002906161846019</v>
      </c>
      <c r="AH33" s="20">
        <f t="shared" si="25"/>
        <v>0.86906671132690094</v>
      </c>
      <c r="AI33" s="20">
        <f t="shared" si="26"/>
        <v>0.70256871783135699</v>
      </c>
      <c r="AJ33" s="20">
        <f t="shared" si="27"/>
        <v>0.96549977659900632</v>
      </c>
    </row>
    <row r="34" spans="1:36" ht="13.8" x14ac:dyDescent="0.25">
      <c r="A34" s="25">
        <v>30</v>
      </c>
      <c r="B34" s="41">
        <f>Samples!K31</f>
        <v>255</v>
      </c>
      <c r="C34" s="41">
        <f>Samples!L31</f>
        <v>89</v>
      </c>
      <c r="D34" s="41">
        <f>Samples!M31</f>
        <v>244</v>
      </c>
      <c r="F34" s="20">
        <f t="shared" si="4"/>
        <v>1</v>
      </c>
      <c r="G34" s="20">
        <f t="shared" si="5"/>
        <v>0.34901960784313724</v>
      </c>
      <c r="H34" s="20">
        <f t="shared" si="6"/>
        <v>0.95686274509803926</v>
      </c>
      <c r="J34" s="20">
        <f t="shared" si="7"/>
        <v>1</v>
      </c>
      <c r="K34" s="20">
        <f t="shared" si="8"/>
        <v>0.10008182491156184</v>
      </c>
      <c r="L34" s="20">
        <f t="shared" si="9"/>
        <v>0.90470502200840786</v>
      </c>
      <c r="N34" s="20">
        <f t="shared" si="10"/>
        <v>0.61148851706089213</v>
      </c>
      <c r="O34" s="20">
        <f t="shared" si="11"/>
        <v>0.34949822376575607</v>
      </c>
      <c r="P34" s="20">
        <f t="shared" si="12"/>
        <v>0.89115187694844988</v>
      </c>
      <c r="R34" s="22">
        <f t="shared" si="13"/>
        <v>65.709580381899187</v>
      </c>
      <c r="S34" s="23">
        <f t="shared" si="14"/>
        <v>79.437286689643955</v>
      </c>
      <c r="T34" s="23">
        <f t="shared" si="15"/>
        <v>-46.191613381082107</v>
      </c>
      <c r="V34" s="20">
        <f t="shared" si="16"/>
        <v>112.96767952527537</v>
      </c>
      <c r="W34" s="20">
        <f t="shared" si="17"/>
        <v>0.95001968057301023</v>
      </c>
      <c r="X34" s="20">
        <f t="shared" si="18"/>
        <v>-0.52669448549119602</v>
      </c>
      <c r="Z34" s="20">
        <f t="shared" si="19"/>
        <v>3.1569894954181734</v>
      </c>
      <c r="AA34" s="20">
        <f t="shared" si="20"/>
        <v>3.6524016204804868</v>
      </c>
      <c r="AB34" s="20">
        <f t="shared" si="21"/>
        <v>-4.082300777818455</v>
      </c>
      <c r="AD34" s="20">
        <f t="shared" si="22"/>
        <v>0.6433335266290291</v>
      </c>
      <c r="AE34" s="20">
        <f t="shared" si="23"/>
        <v>0.34949822376575607</v>
      </c>
      <c r="AF34" s="20">
        <f t="shared" si="24"/>
        <v>0.81832128278094574</v>
      </c>
      <c r="AH34" s="20">
        <f t="shared" si="25"/>
        <v>0.86326750770600502</v>
      </c>
      <c r="AI34" s="20">
        <f t="shared" si="26"/>
        <v>0.70439293432671712</v>
      </c>
      <c r="AJ34" s="20">
        <f t="shared" si="27"/>
        <v>0.93535100123212767</v>
      </c>
    </row>
    <row r="35" spans="1:36" ht="13.8" x14ac:dyDescent="0.25">
      <c r="A35" s="25">
        <v>31</v>
      </c>
      <c r="B35" s="41">
        <f>Samples!K32</f>
        <v>254</v>
      </c>
      <c r="C35" s="41">
        <f>Samples!L32</f>
        <v>203</v>
      </c>
      <c r="D35" s="41">
        <f>Samples!M32</f>
        <v>238</v>
      </c>
      <c r="F35" s="20">
        <f t="shared" si="4"/>
        <v>0.99607843137254903</v>
      </c>
      <c r="G35" s="20">
        <f t="shared" si="5"/>
        <v>0.79607843137254897</v>
      </c>
      <c r="H35" s="20">
        <f t="shared" si="6"/>
        <v>0.93333333333333335</v>
      </c>
      <c r="J35" s="20">
        <f t="shared" si="7"/>
        <v>0.99110630115186027</v>
      </c>
      <c r="K35" s="20">
        <f t="shared" si="8"/>
        <v>0.59736448260893615</v>
      </c>
      <c r="L35" s="20">
        <f t="shared" si="9"/>
        <v>0.855058177399032</v>
      </c>
      <c r="N35" s="20">
        <f t="shared" si="10"/>
        <v>0.77668777859650806</v>
      </c>
      <c r="O35" s="20">
        <f t="shared" si="11"/>
        <v>0.69967947799500674</v>
      </c>
      <c r="P35" s="20">
        <f t="shared" si="12"/>
        <v>0.9030669955569961</v>
      </c>
      <c r="R35" s="22">
        <f t="shared" si="13"/>
        <v>86.981141439557689</v>
      </c>
      <c r="S35" s="23">
        <f t="shared" si="14"/>
        <v>23.565364563618964</v>
      </c>
      <c r="T35" s="23">
        <f t="shared" si="15"/>
        <v>-10.346558416262486</v>
      </c>
      <c r="V35" s="20">
        <f t="shared" si="16"/>
        <v>90.708856481634371</v>
      </c>
      <c r="W35" s="20">
        <f t="shared" si="17"/>
        <v>0.28768030497272523</v>
      </c>
      <c r="X35" s="20">
        <f t="shared" si="18"/>
        <v>-0.41371726987087365</v>
      </c>
      <c r="Z35" s="20">
        <f t="shared" si="19"/>
        <v>6.3201487503706595</v>
      </c>
      <c r="AA35" s="20">
        <f t="shared" si="20"/>
        <v>2.002389572269307</v>
      </c>
      <c r="AB35" s="20">
        <f t="shared" si="21"/>
        <v>-1.4734671367879877</v>
      </c>
      <c r="AD35" s="20">
        <f t="shared" si="22"/>
        <v>0.81713601114835144</v>
      </c>
      <c r="AE35" s="20">
        <f t="shared" si="23"/>
        <v>0.69967947799500674</v>
      </c>
      <c r="AF35" s="20">
        <f t="shared" si="24"/>
        <v>0.82926262218273294</v>
      </c>
      <c r="AH35" s="20">
        <f t="shared" si="25"/>
        <v>0.93489918981308007</v>
      </c>
      <c r="AI35" s="20">
        <f t="shared" si="26"/>
        <v>0.88776846068584214</v>
      </c>
      <c r="AJ35" s="20">
        <f t="shared" si="27"/>
        <v>0.93950125276715457</v>
      </c>
    </row>
    <row r="36" spans="1:36" ht="13.8" x14ac:dyDescent="0.25">
      <c r="A36" s="25">
        <v>32</v>
      </c>
      <c r="B36" s="41">
        <f>Samples!K33</f>
        <v>255</v>
      </c>
      <c r="C36" s="41">
        <f>Samples!L33</f>
        <v>122</v>
      </c>
      <c r="D36" s="41">
        <f>Samples!M33</f>
        <v>250</v>
      </c>
      <c r="F36" s="20">
        <f t="shared" si="4"/>
        <v>1</v>
      </c>
      <c r="G36" s="20">
        <f t="shared" si="5"/>
        <v>0.47843137254901963</v>
      </c>
      <c r="H36" s="20">
        <f t="shared" si="6"/>
        <v>0.98039215686274506</v>
      </c>
      <c r="J36" s="20">
        <f t="shared" si="7"/>
        <v>1</v>
      </c>
      <c r="K36" s="20">
        <f t="shared" si="8"/>
        <v>0.19483424144334416</v>
      </c>
      <c r="L36" s="20">
        <f t="shared" si="9"/>
        <v>0.9559939356711592</v>
      </c>
      <c r="N36" s="20">
        <f t="shared" si="10"/>
        <v>0.65462963012878406</v>
      </c>
      <c r="O36" s="20">
        <f t="shared" si="11"/>
        <v>0.42096821163573739</v>
      </c>
      <c r="P36" s="20">
        <f t="shared" si="12"/>
        <v>0.95119647743548352</v>
      </c>
      <c r="R36" s="22">
        <f t="shared" si="13"/>
        <v>70.937621982500346</v>
      </c>
      <c r="S36" s="23">
        <f t="shared" si="14"/>
        <v>66.823575816930884</v>
      </c>
      <c r="T36" s="23">
        <f t="shared" si="15"/>
        <v>-41.288277397156506</v>
      </c>
      <c r="V36" s="20">
        <f t="shared" si="16"/>
        <v>105.84072159579115</v>
      </c>
      <c r="W36" s="20">
        <f t="shared" si="17"/>
        <v>0.83627773551635176</v>
      </c>
      <c r="X36" s="20">
        <f t="shared" si="18"/>
        <v>-0.55345562841457918</v>
      </c>
      <c r="Z36" s="20">
        <f t="shared" si="19"/>
        <v>3.8025721782486848</v>
      </c>
      <c r="AA36" s="20">
        <f t="shared" si="20"/>
        <v>3.3979217697140229</v>
      </c>
      <c r="AB36" s="20">
        <f t="shared" si="21"/>
        <v>-4.0845827878019305</v>
      </c>
      <c r="AD36" s="20">
        <f t="shared" si="22"/>
        <v>0.68872133627436516</v>
      </c>
      <c r="AE36" s="20">
        <f t="shared" si="23"/>
        <v>0.42096821163573739</v>
      </c>
      <c r="AF36" s="20">
        <f t="shared" si="24"/>
        <v>0.87345865696554958</v>
      </c>
      <c r="AH36" s="20">
        <f t="shared" si="25"/>
        <v>0.88310941010369237</v>
      </c>
      <c r="AI36" s="20">
        <f t="shared" si="26"/>
        <v>0.74946225846983061</v>
      </c>
      <c r="AJ36" s="20">
        <f t="shared" si="27"/>
        <v>0.95590364545561313</v>
      </c>
    </row>
    <row r="37" spans="1:36" ht="13.8" x14ac:dyDescent="0.25">
      <c r="A37" s="25">
        <v>33</v>
      </c>
      <c r="B37" s="41">
        <f>Samples!K34</f>
        <v>255</v>
      </c>
      <c r="C37" s="41">
        <f>Samples!L34</f>
        <v>93</v>
      </c>
      <c r="D37" s="41">
        <f>Samples!M34</f>
        <v>239</v>
      </c>
      <c r="F37" s="20">
        <f t="shared" si="4"/>
        <v>1</v>
      </c>
      <c r="G37" s="20">
        <f t="shared" si="5"/>
        <v>0.36470588235294116</v>
      </c>
      <c r="H37" s="20">
        <f t="shared" si="6"/>
        <v>0.93725490196078431</v>
      </c>
      <c r="J37" s="20">
        <f t="shared" si="7"/>
        <v>1</v>
      </c>
      <c r="K37" s="20">
        <f t="shared" si="8"/>
        <v>0.1096501767585446</v>
      </c>
      <c r="L37" s="20">
        <f t="shared" si="9"/>
        <v>0.86321926870962873</v>
      </c>
      <c r="N37" s="20">
        <f t="shared" si="10"/>
        <v>0.6074219812109436</v>
      </c>
      <c r="O37" s="20">
        <f t="shared" si="11"/>
        <v>0.35334623761854633</v>
      </c>
      <c r="P37" s="20">
        <f t="shared" si="12"/>
        <v>0.85286021597812056</v>
      </c>
      <c r="R37" s="22">
        <f t="shared" si="13"/>
        <v>66.008363657811003</v>
      </c>
      <c r="S37" s="23">
        <f t="shared" si="14"/>
        <v>77.190478407985324</v>
      </c>
      <c r="T37" s="23">
        <f t="shared" si="15"/>
        <v>-42.957760542539233</v>
      </c>
      <c r="V37" s="20">
        <f t="shared" si="16"/>
        <v>110.27621330307643</v>
      </c>
      <c r="W37" s="20">
        <f t="shared" si="17"/>
        <v>0.92907777927454749</v>
      </c>
      <c r="X37" s="20">
        <f t="shared" si="18"/>
        <v>-0.50783236963914324</v>
      </c>
      <c r="Z37" s="20">
        <f t="shared" si="19"/>
        <v>3.1917482967093171</v>
      </c>
      <c r="AA37" s="20">
        <f t="shared" si="20"/>
        <v>3.6989579002275672</v>
      </c>
      <c r="AB37" s="20">
        <f t="shared" si="21"/>
        <v>-3.8468390129636516</v>
      </c>
      <c r="AD37" s="20">
        <f t="shared" si="22"/>
        <v>0.6390552143197723</v>
      </c>
      <c r="AE37" s="20">
        <f t="shared" si="23"/>
        <v>0.35334623761854633</v>
      </c>
      <c r="AF37" s="20">
        <f t="shared" si="24"/>
        <v>0.78315905966769572</v>
      </c>
      <c r="AH37" s="20">
        <f t="shared" si="25"/>
        <v>0.86134960903847935</v>
      </c>
      <c r="AI37" s="20">
        <f t="shared" si="26"/>
        <v>0.70696865222250871</v>
      </c>
      <c r="AJ37" s="20">
        <f t="shared" si="27"/>
        <v>0.92175745493520489</v>
      </c>
    </row>
    <row r="38" spans="1:36" ht="13.8" x14ac:dyDescent="0.25">
      <c r="A38" s="25">
        <v>34</v>
      </c>
      <c r="B38" s="41">
        <f>Samples!K35</f>
        <v>253</v>
      </c>
      <c r="C38" s="41">
        <f>Samples!L35</f>
        <v>91</v>
      </c>
      <c r="D38" s="41">
        <f>Samples!M35</f>
        <v>188</v>
      </c>
      <c r="F38" s="20">
        <f t="shared" si="4"/>
        <v>0.99215686274509807</v>
      </c>
      <c r="G38" s="20">
        <f t="shared" si="5"/>
        <v>0.35686274509803922</v>
      </c>
      <c r="H38" s="20">
        <f t="shared" si="6"/>
        <v>0.73725490196078436</v>
      </c>
      <c r="J38" s="20">
        <f t="shared" si="7"/>
        <v>0.98225891453371217</v>
      </c>
      <c r="K38" s="20">
        <f t="shared" si="8"/>
        <v>0.10480230694582073</v>
      </c>
      <c r="L38" s="20">
        <f t="shared" si="9"/>
        <v>0.50307608949523941</v>
      </c>
      <c r="N38" s="20">
        <f t="shared" si="10"/>
        <v>0.5333661154714191</v>
      </c>
      <c r="O38" s="20">
        <f t="shared" si="11"/>
        <v>0.32010494881907448</v>
      </c>
      <c r="P38" s="20">
        <f t="shared" si="12"/>
        <v>0.50962385510366748</v>
      </c>
      <c r="R38" s="22">
        <f t="shared" si="13"/>
        <v>63.35155687561172</v>
      </c>
      <c r="S38" s="23">
        <f t="shared" si="14"/>
        <v>70.376082402201106</v>
      </c>
      <c r="T38" s="23">
        <f t="shared" si="15"/>
        <v>-18.462834026687336</v>
      </c>
      <c r="V38" s="20">
        <f t="shared" si="16"/>
        <v>96.473255222068005</v>
      </c>
      <c r="W38" s="20">
        <f t="shared" si="17"/>
        <v>0.85439512141983431</v>
      </c>
      <c r="X38" s="20">
        <f t="shared" si="18"/>
        <v>-0.25656359192076078</v>
      </c>
      <c r="Z38" s="20">
        <f t="shared" si="19"/>
        <v>2.8914823942867933</v>
      </c>
      <c r="AA38" s="20">
        <f t="shared" si="20"/>
        <v>4.2471405909381215</v>
      </c>
      <c r="AB38" s="20">
        <f t="shared" si="21"/>
        <v>-1.8270932150926225</v>
      </c>
      <c r="AD38" s="20">
        <f t="shared" si="22"/>
        <v>0.56114267803410744</v>
      </c>
      <c r="AE38" s="20">
        <f t="shared" si="23"/>
        <v>0.32010494881907448</v>
      </c>
      <c r="AF38" s="20">
        <f t="shared" si="24"/>
        <v>0.46797415528344122</v>
      </c>
      <c r="AH38" s="20">
        <f t="shared" si="25"/>
        <v>0.82481731028381366</v>
      </c>
      <c r="AI38" s="20">
        <f t="shared" si="26"/>
        <v>0.68406514547941144</v>
      </c>
      <c r="AJ38" s="20">
        <f t="shared" si="27"/>
        <v>0.77637931561284812</v>
      </c>
    </row>
    <row r="39" spans="1:36" ht="13.8" x14ac:dyDescent="0.25">
      <c r="A39" s="25">
        <v>35</v>
      </c>
      <c r="B39" s="41">
        <f>Samples!K36</f>
        <v>209</v>
      </c>
      <c r="C39" s="41">
        <f>Samples!L36</f>
        <v>111</v>
      </c>
      <c r="D39" s="41">
        <f>Samples!M36</f>
        <v>164</v>
      </c>
      <c r="F39" s="20">
        <f t="shared" si="4"/>
        <v>0.81960784313725488</v>
      </c>
      <c r="G39" s="20">
        <f t="shared" si="5"/>
        <v>0.43529411764705883</v>
      </c>
      <c r="H39" s="20">
        <f t="shared" si="6"/>
        <v>0.64313725490196083</v>
      </c>
      <c r="J39" s="20">
        <f t="shared" si="7"/>
        <v>0.63774639533159339</v>
      </c>
      <c r="K39" s="20">
        <f t="shared" si="8"/>
        <v>0.15916906569426922</v>
      </c>
      <c r="L39" s="20">
        <f t="shared" si="9"/>
        <v>0.3714534594194136</v>
      </c>
      <c r="N39" s="20">
        <f t="shared" si="10"/>
        <v>0.38697282075222394</v>
      </c>
      <c r="O39" s="20">
        <f t="shared" si="11"/>
        <v>0.27624153920211975</v>
      </c>
      <c r="P39" s="20">
        <f t="shared" si="12"/>
        <v>0.38434797123880926</v>
      </c>
      <c r="R39" s="22">
        <f t="shared" si="13"/>
        <v>59.547654290031701</v>
      </c>
      <c r="S39" s="23">
        <f t="shared" si="14"/>
        <v>44.941404267735351</v>
      </c>
      <c r="T39" s="23">
        <f t="shared" si="15"/>
        <v>-11.084494956235091</v>
      </c>
      <c r="V39" s="20">
        <f t="shared" si="16"/>
        <v>75.422271097043705</v>
      </c>
      <c r="W39" s="20">
        <f t="shared" si="17"/>
        <v>0.66076415503728303</v>
      </c>
      <c r="X39" s="20">
        <f t="shared" si="18"/>
        <v>-0.24181690217411092</v>
      </c>
      <c r="Z39" s="20">
        <f t="shared" si="19"/>
        <v>2.4952677242896115</v>
      </c>
      <c r="AA39" s="20">
        <f t="shared" si="20"/>
        <v>2.4167227765888</v>
      </c>
      <c r="AB39" s="20">
        <f t="shared" si="21"/>
        <v>-1.002671728501948</v>
      </c>
      <c r="AD39" s="20">
        <f t="shared" si="22"/>
        <v>0.40712553472090895</v>
      </c>
      <c r="AE39" s="20">
        <f t="shared" si="23"/>
        <v>0.27624153920211975</v>
      </c>
      <c r="AF39" s="20">
        <f t="shared" si="24"/>
        <v>0.35293661270781385</v>
      </c>
      <c r="AH39" s="20">
        <f t="shared" si="25"/>
        <v>0.74115569034608886</v>
      </c>
      <c r="AI39" s="20">
        <f t="shared" si="26"/>
        <v>0.65127288181061815</v>
      </c>
      <c r="AJ39" s="20">
        <f t="shared" si="27"/>
        <v>0.70669535659179361</v>
      </c>
    </row>
    <row r="40" spans="1:36" ht="13.8" x14ac:dyDescent="0.25">
      <c r="A40" s="25">
        <v>36</v>
      </c>
      <c r="B40" s="41">
        <f>Samples!K37</f>
        <v>184</v>
      </c>
      <c r="C40" s="41">
        <f>Samples!L37</f>
        <v>83</v>
      </c>
      <c r="D40" s="41">
        <f>Samples!M37</f>
        <v>150</v>
      </c>
      <c r="F40" s="20">
        <f t="shared" si="4"/>
        <v>0.72156862745098038</v>
      </c>
      <c r="G40" s="20">
        <f t="shared" si="5"/>
        <v>0.32549019607843138</v>
      </c>
      <c r="H40" s="20">
        <f t="shared" si="6"/>
        <v>0.58823529411764708</v>
      </c>
      <c r="J40" s="20">
        <f t="shared" si="7"/>
        <v>0.47951558945568551</v>
      </c>
      <c r="K40" s="20">
        <f t="shared" si="8"/>
        <v>8.6674900188784348E-2</v>
      </c>
      <c r="L40" s="20">
        <f t="shared" si="9"/>
        <v>0.30520932595171946</v>
      </c>
      <c r="N40" s="20">
        <f t="shared" si="10"/>
        <v>0.28383745673331934</v>
      </c>
      <c r="O40" s="20">
        <f t="shared" si="11"/>
        <v>0.18597101626701146</v>
      </c>
      <c r="P40" s="20">
        <f t="shared" si="12"/>
        <v>0.3096877632961072</v>
      </c>
      <c r="R40" s="22">
        <f t="shared" si="13"/>
        <v>50.212463114672246</v>
      </c>
      <c r="S40" s="23">
        <f t="shared" si="14"/>
        <v>48.803571341381243</v>
      </c>
      <c r="T40" s="23">
        <f t="shared" si="15"/>
        <v>-17.361666210524994</v>
      </c>
      <c r="V40" s="20">
        <f t="shared" si="16"/>
        <v>72.142272499009167</v>
      </c>
      <c r="W40" s="20">
        <f t="shared" si="17"/>
        <v>0.80095686059297055</v>
      </c>
      <c r="X40" s="20">
        <f t="shared" si="18"/>
        <v>-0.34178438591723131</v>
      </c>
      <c r="Z40" s="20">
        <f t="shared" si="19"/>
        <v>1.6798613122586126</v>
      </c>
      <c r="AA40" s="20">
        <f t="shared" si="20"/>
        <v>1.8742142270535789</v>
      </c>
      <c r="AB40" s="20">
        <f t="shared" si="21"/>
        <v>-1.0953891464247998</v>
      </c>
      <c r="AD40" s="20">
        <f t="shared" si="22"/>
        <v>0.29861910229702193</v>
      </c>
      <c r="AE40" s="20">
        <f t="shared" si="23"/>
        <v>0.18597101626701146</v>
      </c>
      <c r="AF40" s="20">
        <f t="shared" si="24"/>
        <v>0.28437811138301855</v>
      </c>
      <c r="AH40" s="20">
        <f t="shared" si="25"/>
        <v>0.66840423849890251</v>
      </c>
      <c r="AI40" s="20">
        <f t="shared" si="26"/>
        <v>0.57079709581614002</v>
      </c>
      <c r="AJ40" s="20">
        <f t="shared" si="27"/>
        <v>0.657605426868765</v>
      </c>
    </row>
    <row r="41" spans="1:36" ht="13.8" x14ac:dyDescent="0.25">
      <c r="A41" s="25">
        <v>37</v>
      </c>
      <c r="B41" s="41">
        <f>Samples!K38</f>
        <v>220</v>
      </c>
      <c r="C41" s="41">
        <f>Samples!L38</f>
        <v>107</v>
      </c>
      <c r="D41" s="41">
        <f>Samples!M38</f>
        <v>201</v>
      </c>
      <c r="F41" s="20">
        <f t="shared" si="4"/>
        <v>0.86274509803921573</v>
      </c>
      <c r="G41" s="20">
        <f t="shared" si="5"/>
        <v>0.41960784313725491</v>
      </c>
      <c r="H41" s="20">
        <f t="shared" si="6"/>
        <v>0.78823529411764703</v>
      </c>
      <c r="J41" s="20">
        <f t="shared" si="7"/>
        <v>0.71581519681632599</v>
      </c>
      <c r="K41" s="20">
        <f t="shared" si="8"/>
        <v>0.14723176192527412</v>
      </c>
      <c r="L41" s="20">
        <f t="shared" si="9"/>
        <v>0.58424519449886425</v>
      </c>
      <c r="N41" s="20">
        <f t="shared" si="10"/>
        <v>0.45330852283857581</v>
      </c>
      <c r="O41" s="20">
        <f t="shared" si="11"/>
        <v>0.29966497001492498</v>
      </c>
      <c r="P41" s="20">
        <f t="shared" si="12"/>
        <v>0.58669031669121818</v>
      </c>
      <c r="R41" s="22">
        <f t="shared" si="13"/>
        <v>61.625304227637642</v>
      </c>
      <c r="S41" s="23">
        <f t="shared" si="14"/>
        <v>56.05466048691288</v>
      </c>
      <c r="T41" s="23">
        <f t="shared" si="15"/>
        <v>-28.901781244675572</v>
      </c>
      <c r="V41" s="20">
        <f t="shared" si="16"/>
        <v>88.176618457315811</v>
      </c>
      <c r="W41" s="20">
        <f t="shared" si="17"/>
        <v>0.79695913673944785</v>
      </c>
      <c r="X41" s="20">
        <f t="shared" si="18"/>
        <v>-0.47604955685302719</v>
      </c>
      <c r="Z41" s="20">
        <f t="shared" si="19"/>
        <v>2.7068497009472168</v>
      </c>
      <c r="AA41" s="20">
        <f t="shared" si="20"/>
        <v>2.5496260909978874</v>
      </c>
      <c r="AB41" s="20">
        <f t="shared" si="21"/>
        <v>-2.3331235616308663</v>
      </c>
      <c r="AD41" s="20">
        <f t="shared" si="22"/>
        <v>0.47691585779965895</v>
      </c>
      <c r="AE41" s="20">
        <f t="shared" si="23"/>
        <v>0.29966497001492498</v>
      </c>
      <c r="AF41" s="20">
        <f t="shared" si="24"/>
        <v>0.53874225591480096</v>
      </c>
      <c r="AH41" s="20">
        <f t="shared" si="25"/>
        <v>0.78129297810863296</v>
      </c>
      <c r="AI41" s="20">
        <f t="shared" si="26"/>
        <v>0.66918365713480721</v>
      </c>
      <c r="AJ41" s="20">
        <f t="shared" si="27"/>
        <v>0.81369256335818507</v>
      </c>
    </row>
    <row r="42" spans="1:36" ht="13.8" x14ac:dyDescent="0.25">
      <c r="A42" s="25">
        <v>38</v>
      </c>
      <c r="B42" s="41">
        <f>Samples!K39</f>
        <v>255</v>
      </c>
      <c r="C42" s="41">
        <f>Samples!L39</f>
        <v>50</v>
      </c>
      <c r="D42" s="41">
        <f>Samples!M39</f>
        <v>197</v>
      </c>
      <c r="F42" s="20">
        <f t="shared" si="4"/>
        <v>1</v>
      </c>
      <c r="G42" s="20">
        <f t="shared" si="5"/>
        <v>0.19607843137254902</v>
      </c>
      <c r="H42" s="20">
        <f t="shared" si="6"/>
        <v>0.77254901960784317</v>
      </c>
      <c r="J42" s="20">
        <f t="shared" si="7"/>
        <v>1</v>
      </c>
      <c r="K42" s="20">
        <f t="shared" si="8"/>
        <v>3.2012264857975113E-2</v>
      </c>
      <c r="L42" s="20">
        <f t="shared" si="9"/>
        <v>0.55851487367828712</v>
      </c>
      <c r="N42" s="20">
        <f t="shared" si="10"/>
        <v>0.52465952061214272</v>
      </c>
      <c r="O42" s="20">
        <f t="shared" si="11"/>
        <v>0.27581994570599616</v>
      </c>
      <c r="P42" s="20">
        <f t="shared" si="12"/>
        <v>0.55398424940228252</v>
      </c>
      <c r="R42" s="22">
        <f t="shared" si="13"/>
        <v>59.509201689629109</v>
      </c>
      <c r="S42" s="23">
        <f t="shared" si="14"/>
        <v>84.681601826265663</v>
      </c>
      <c r="T42" s="23">
        <f t="shared" si="15"/>
        <v>-29.468185844392835</v>
      </c>
      <c r="V42" s="20">
        <f t="shared" si="16"/>
        <v>107.61362716012702</v>
      </c>
      <c r="W42" s="20">
        <f t="shared" si="17"/>
        <v>0.98484836525388231</v>
      </c>
      <c r="X42" s="20">
        <f t="shared" si="18"/>
        <v>-0.33488131683621858</v>
      </c>
      <c r="Z42" s="20">
        <f t="shared" si="19"/>
        <v>2.4914595039666061</v>
      </c>
      <c r="AA42" s="20">
        <f t="shared" si="20"/>
        <v>4.3406981991354332</v>
      </c>
      <c r="AB42" s="20">
        <f t="shared" si="21"/>
        <v>-2.4550089631926708</v>
      </c>
      <c r="AD42" s="20">
        <f t="shared" si="22"/>
        <v>0.55198266240099181</v>
      </c>
      <c r="AE42" s="20">
        <f t="shared" si="23"/>
        <v>0.27581994570599616</v>
      </c>
      <c r="AF42" s="20">
        <f t="shared" si="24"/>
        <v>0.50870913627390502</v>
      </c>
      <c r="AH42" s="20">
        <f t="shared" si="25"/>
        <v>0.82030459752864437</v>
      </c>
      <c r="AI42" s="20">
        <f t="shared" si="26"/>
        <v>0.65094139387611305</v>
      </c>
      <c r="AJ42" s="20">
        <f t="shared" si="27"/>
        <v>0.79828232309807723</v>
      </c>
    </row>
    <row r="43" spans="1:36" ht="13.8" x14ac:dyDescent="0.25">
      <c r="A43" s="25">
        <v>39</v>
      </c>
      <c r="B43" s="41">
        <f>Samples!K40</f>
        <v>206</v>
      </c>
      <c r="C43" s="41">
        <f>Samples!L40</f>
        <v>62</v>
      </c>
      <c r="D43" s="41">
        <f>Samples!M40</f>
        <v>171</v>
      </c>
      <c r="F43" s="20">
        <f t="shared" si="4"/>
        <v>0.80784313725490198</v>
      </c>
      <c r="G43" s="20">
        <f t="shared" si="5"/>
        <v>0.24313725490196078</v>
      </c>
      <c r="H43" s="20">
        <f t="shared" si="6"/>
        <v>0.6705882352941176</v>
      </c>
      <c r="J43" s="20">
        <f t="shared" si="7"/>
        <v>0.61736284467301084</v>
      </c>
      <c r="K43" s="20">
        <f t="shared" si="8"/>
        <v>4.8310973991799608E-2</v>
      </c>
      <c r="L43" s="20">
        <f t="shared" si="9"/>
        <v>0.40745043862105507</v>
      </c>
      <c r="N43" s="20">
        <f t="shared" si="10"/>
        <v>0.34542124561371762</v>
      </c>
      <c r="O43" s="20">
        <f t="shared" si="11"/>
        <v>0.19522127104485734</v>
      </c>
      <c r="P43" s="20">
        <f t="shared" si="12"/>
        <v>0.40495541291132447</v>
      </c>
      <c r="R43" s="22">
        <f t="shared" si="13"/>
        <v>51.29255754625126</v>
      </c>
      <c r="S43" s="23">
        <f t="shared" si="14"/>
        <v>66.754745802622921</v>
      </c>
      <c r="T43" s="23">
        <f t="shared" si="15"/>
        <v>-27.799614351706879</v>
      </c>
      <c r="V43" s="20">
        <f t="shared" si="16"/>
        <v>88.656308883868647</v>
      </c>
      <c r="W43" s="20">
        <f t="shared" si="17"/>
        <v>0.95384026571070624</v>
      </c>
      <c r="X43" s="20">
        <f t="shared" si="18"/>
        <v>-0.39460138953883095</v>
      </c>
      <c r="Z43" s="20">
        <f t="shared" si="19"/>
        <v>1.7634181236465132</v>
      </c>
      <c r="AA43" s="20">
        <f t="shared" si="20"/>
        <v>2.5212442418612562</v>
      </c>
      <c r="AB43" s="20">
        <f t="shared" si="21"/>
        <v>-1.7629509666924261</v>
      </c>
      <c r="AD43" s="20">
        <f t="shared" si="22"/>
        <v>0.36341004272879285</v>
      </c>
      <c r="AE43" s="20">
        <f t="shared" si="23"/>
        <v>0.19522127104485734</v>
      </c>
      <c r="AF43" s="20">
        <f t="shared" si="24"/>
        <v>0.37185988329781861</v>
      </c>
      <c r="AH43" s="20">
        <f t="shared" si="25"/>
        <v>0.71361774631430841</v>
      </c>
      <c r="AI43" s="20">
        <f t="shared" si="26"/>
        <v>0.58010825470906258</v>
      </c>
      <c r="AJ43" s="20">
        <f t="shared" si="27"/>
        <v>0.71910632646759698</v>
      </c>
    </row>
    <row r="44" spans="1:36" ht="13.8" x14ac:dyDescent="0.25">
      <c r="A44" s="25">
        <v>40</v>
      </c>
      <c r="B44" s="41">
        <f>Samples!K41</f>
        <v>197</v>
      </c>
      <c r="C44" s="41">
        <f>Samples!L41</f>
        <v>91</v>
      </c>
      <c r="D44" s="41">
        <f>Samples!M41</f>
        <v>157</v>
      </c>
      <c r="F44" s="20">
        <f t="shared" si="4"/>
        <v>0.77254901960784317</v>
      </c>
      <c r="G44" s="20">
        <f t="shared" si="5"/>
        <v>0.35686274509803922</v>
      </c>
      <c r="H44" s="20">
        <f t="shared" si="6"/>
        <v>0.61568627450980395</v>
      </c>
      <c r="J44" s="20">
        <f t="shared" si="7"/>
        <v>0.55851487367828712</v>
      </c>
      <c r="K44" s="20">
        <f t="shared" si="8"/>
        <v>0.10480230694582073</v>
      </c>
      <c r="L44" s="20">
        <f t="shared" si="9"/>
        <v>0.33738330626907342</v>
      </c>
      <c r="N44" s="20">
        <f t="shared" si="10"/>
        <v>0.32870652565031888</v>
      </c>
      <c r="O44" s="20">
        <f t="shared" si="11"/>
        <v>0.21805394678428192</v>
      </c>
      <c r="P44" s="20">
        <f t="shared" si="12"/>
        <v>0.34395460465868705</v>
      </c>
      <c r="R44" s="22">
        <f t="shared" si="13"/>
        <v>53.819913511572324</v>
      </c>
      <c r="S44" s="23">
        <f t="shared" si="14"/>
        <v>50.0103065903062</v>
      </c>
      <c r="T44" s="23">
        <f t="shared" si="15"/>
        <v>-15.824174852719985</v>
      </c>
      <c r="V44" s="20">
        <f t="shared" si="16"/>
        <v>75.153299098702277</v>
      </c>
      <c r="W44" s="20">
        <f t="shared" si="17"/>
        <v>0.77254730248823567</v>
      </c>
      <c r="X44" s="20">
        <f t="shared" si="18"/>
        <v>-0.30645054801747695</v>
      </c>
      <c r="Z44" s="20">
        <f t="shared" si="19"/>
        <v>1.9696638569866778</v>
      </c>
      <c r="AA44" s="20">
        <f t="shared" si="20"/>
        <v>2.2035003471240846</v>
      </c>
      <c r="AB44" s="20">
        <f t="shared" si="21"/>
        <v>-1.142000728448904</v>
      </c>
      <c r="AD44" s="20">
        <f t="shared" si="22"/>
        <v>0.34582485602348118</v>
      </c>
      <c r="AE44" s="20">
        <f t="shared" si="23"/>
        <v>0.21805394678428192</v>
      </c>
      <c r="AF44" s="20">
        <f t="shared" si="24"/>
        <v>0.31584444872239398</v>
      </c>
      <c r="AH44" s="20">
        <f t="shared" si="25"/>
        <v>0.7019164193148566</v>
      </c>
      <c r="AI44" s="20">
        <f t="shared" si="26"/>
        <v>0.6018958061342442</v>
      </c>
      <c r="AJ44" s="20">
        <f t="shared" si="27"/>
        <v>0.68101668039784413</v>
      </c>
    </row>
    <row r="45" spans="1:36" ht="13.8" x14ac:dyDescent="0.25">
      <c r="A45" s="25">
        <v>41</v>
      </c>
      <c r="B45" s="41">
        <f>Samples!K42</f>
        <v>191</v>
      </c>
      <c r="C45" s="41">
        <f>Samples!L42</f>
        <v>69</v>
      </c>
      <c r="D45" s="41">
        <f>Samples!M42</f>
        <v>138</v>
      </c>
      <c r="F45" s="20">
        <f t="shared" si="4"/>
        <v>0.74901960784313726</v>
      </c>
      <c r="G45" s="20">
        <f t="shared" si="5"/>
        <v>0.27058823529411763</v>
      </c>
      <c r="H45" s="20">
        <f t="shared" si="6"/>
        <v>0.54117647058823526</v>
      </c>
      <c r="J45" s="20">
        <f t="shared" si="7"/>
        <v>0.52118048948410278</v>
      </c>
      <c r="K45" s="20">
        <f t="shared" si="8"/>
        <v>5.9662925247945794E-2</v>
      </c>
      <c r="L45" s="20">
        <f t="shared" si="9"/>
        <v>0.25437452689793683</v>
      </c>
      <c r="N45" s="20">
        <f t="shared" si="10"/>
        <v>0.28218489803698699</v>
      </c>
      <c r="O45" s="20">
        <f t="shared" si="11"/>
        <v>0.17183973704368213</v>
      </c>
      <c r="P45" s="20">
        <f t="shared" si="12"/>
        <v>0.25895359195308731</v>
      </c>
      <c r="R45" s="22">
        <f t="shared" si="13"/>
        <v>48.491011562607071</v>
      </c>
      <c r="S45" s="23">
        <f t="shared" si="14"/>
        <v>55.573760999529433</v>
      </c>
      <c r="T45" s="23">
        <f t="shared" si="15"/>
        <v>-12.715269842933985</v>
      </c>
      <c r="V45" s="20">
        <f t="shared" si="16"/>
        <v>74.843164024353882</v>
      </c>
      <c r="W45" s="20">
        <f t="shared" si="17"/>
        <v>0.86596982957756552</v>
      </c>
      <c r="X45" s="20">
        <f t="shared" si="18"/>
        <v>-0.22492826616521105</v>
      </c>
      <c r="Z45" s="20">
        <f t="shared" si="19"/>
        <v>1.5522145975366151</v>
      </c>
      <c r="AA45" s="20">
        <f t="shared" si="20"/>
        <v>2.2709175002940793</v>
      </c>
      <c r="AB45" s="20">
        <f t="shared" si="21"/>
        <v>-0.86900919861427284</v>
      </c>
      <c r="AD45" s="20">
        <f t="shared" si="22"/>
        <v>0.2968804818905702</v>
      </c>
      <c r="AE45" s="20">
        <f t="shared" si="23"/>
        <v>0.17183973704368213</v>
      </c>
      <c r="AF45" s="20">
        <f t="shared" si="24"/>
        <v>0.23779025891008937</v>
      </c>
      <c r="AH45" s="20">
        <f t="shared" si="25"/>
        <v>0.6671045182284302</v>
      </c>
      <c r="AI45" s="20">
        <f t="shared" si="26"/>
        <v>0.55595699622937134</v>
      </c>
      <c r="AJ45" s="20">
        <f t="shared" si="27"/>
        <v>0.61953334544404126</v>
      </c>
    </row>
    <row r="46" spans="1:36" ht="13.8" x14ac:dyDescent="0.25">
      <c r="A46" s="25">
        <v>42</v>
      </c>
      <c r="B46" s="41">
        <f>Samples!K43</f>
        <v>255</v>
      </c>
      <c r="C46" s="41">
        <f>Samples!L43</f>
        <v>122</v>
      </c>
      <c r="D46" s="41">
        <f>Samples!M43</f>
        <v>178</v>
      </c>
      <c r="F46" s="20">
        <f t="shared" si="4"/>
        <v>1</v>
      </c>
      <c r="G46" s="20">
        <f t="shared" si="5"/>
        <v>0.47843137254901963</v>
      </c>
      <c r="H46" s="20">
        <f t="shared" si="6"/>
        <v>0.69803921568627447</v>
      </c>
      <c r="J46" s="20">
        <f t="shared" si="7"/>
        <v>1</v>
      </c>
      <c r="K46" s="20">
        <f t="shared" si="8"/>
        <v>0.19483424144334416</v>
      </c>
      <c r="L46" s="20">
        <f t="shared" si="9"/>
        <v>0.44540418235752111</v>
      </c>
      <c r="N46" s="20">
        <f t="shared" si="10"/>
        <v>0.56246817965567242</v>
      </c>
      <c r="O46" s="20">
        <f t="shared" si="11"/>
        <v>0.38410363144649273</v>
      </c>
      <c r="P46" s="20">
        <f t="shared" si="12"/>
        <v>0.46588091691087047</v>
      </c>
      <c r="R46" s="22">
        <f t="shared" si="13"/>
        <v>68.321979567191363</v>
      </c>
      <c r="S46" s="23">
        <f t="shared" si="14"/>
        <v>56.320169502238279</v>
      </c>
      <c r="T46" s="23">
        <f t="shared" si="15"/>
        <v>-5.3169610515126253</v>
      </c>
      <c r="V46" s="20">
        <f t="shared" si="16"/>
        <v>88.702449005446667</v>
      </c>
      <c r="W46" s="20">
        <f t="shared" si="17"/>
        <v>0.69158238272178674</v>
      </c>
      <c r="X46" s="20">
        <f t="shared" si="18"/>
        <v>-9.4127010713216414E-2</v>
      </c>
      <c r="Z46" s="20">
        <f t="shared" si="19"/>
        <v>3.4695773745656524</v>
      </c>
      <c r="AA46" s="20">
        <f t="shared" si="20"/>
        <v>4.2186970008477127</v>
      </c>
      <c r="AB46" s="20">
        <f t="shared" si="21"/>
        <v>-0.93112271847273076</v>
      </c>
      <c r="AD46" s="20">
        <f t="shared" si="22"/>
        <v>0.59176031526109674</v>
      </c>
      <c r="AE46" s="20">
        <f t="shared" si="23"/>
        <v>0.38410363144649273</v>
      </c>
      <c r="AF46" s="20">
        <f t="shared" si="24"/>
        <v>0.42780616796223186</v>
      </c>
      <c r="AH46" s="20">
        <f t="shared" si="25"/>
        <v>0.83955395596302274</v>
      </c>
      <c r="AI46" s="20">
        <f t="shared" si="26"/>
        <v>0.72691361695854617</v>
      </c>
      <c r="AJ46" s="20">
        <f t="shared" si="27"/>
        <v>0.7534984222161093</v>
      </c>
    </row>
    <row r="47" spans="1:36" ht="13.8" x14ac:dyDescent="0.25">
      <c r="A47" s="25">
        <v>43</v>
      </c>
      <c r="B47" s="41">
        <f>Samples!K44</f>
        <v>197</v>
      </c>
      <c r="C47" s="41">
        <f>Samples!L44</f>
        <v>85</v>
      </c>
      <c r="D47" s="41">
        <f>Samples!M44</f>
        <v>117</v>
      </c>
      <c r="F47" s="20">
        <f t="shared" si="4"/>
        <v>0.77254901960784317</v>
      </c>
      <c r="G47" s="20">
        <f t="shared" si="5"/>
        <v>0.33333333333333331</v>
      </c>
      <c r="H47" s="20">
        <f t="shared" si="6"/>
        <v>0.45882352941176469</v>
      </c>
      <c r="J47" s="20">
        <f t="shared" si="7"/>
        <v>0.55851487367828712</v>
      </c>
      <c r="K47" s="20">
        <f t="shared" si="8"/>
        <v>9.101911361566134E-2</v>
      </c>
      <c r="L47" s="20">
        <f t="shared" si="9"/>
        <v>0.17810149822418256</v>
      </c>
      <c r="N47" s="20">
        <f t="shared" si="10"/>
        <v>0.29502728936335104</v>
      </c>
      <c r="O47" s="20">
        <f t="shared" si="11"/>
        <v>0.19669606037371079</v>
      </c>
      <c r="P47" s="20">
        <f t="shared" si="12"/>
        <v>0.19091428946706329</v>
      </c>
      <c r="R47" s="22">
        <f t="shared" si="13"/>
        <v>51.461585374219894</v>
      </c>
      <c r="S47" s="23">
        <f t="shared" si="14"/>
        <v>47.754734961485859</v>
      </c>
      <c r="T47" s="23">
        <f t="shared" si="15"/>
        <v>4.3778349308833286</v>
      </c>
      <c r="V47" s="20">
        <f t="shared" si="16"/>
        <v>70.341843302204879</v>
      </c>
      <c r="W47" s="20">
        <f t="shared" si="17"/>
        <v>0.75014094254999286</v>
      </c>
      <c r="X47" s="20">
        <f t="shared" si="18"/>
        <v>9.1417796244638222E-2</v>
      </c>
      <c r="Z47" s="20">
        <f t="shared" si="19"/>
        <v>1.7767397776709011</v>
      </c>
      <c r="AA47" s="20">
        <f t="shared" si="20"/>
        <v>2.5692407052815516</v>
      </c>
      <c r="AB47" s="20">
        <f t="shared" si="21"/>
        <v>-0.10853894574890378</v>
      </c>
      <c r="AD47" s="20">
        <f t="shared" si="22"/>
        <v>0.31039167739437246</v>
      </c>
      <c r="AE47" s="20">
        <f t="shared" si="23"/>
        <v>0.19669606037371079</v>
      </c>
      <c r="AF47" s="20">
        <f t="shared" si="24"/>
        <v>0.17531156057581571</v>
      </c>
      <c r="AH47" s="20">
        <f t="shared" si="25"/>
        <v>0.67707486108003978</v>
      </c>
      <c r="AI47" s="20">
        <f t="shared" si="26"/>
        <v>0.58156539115706807</v>
      </c>
      <c r="AJ47" s="20">
        <f t="shared" si="27"/>
        <v>0.55967621650265142</v>
      </c>
    </row>
    <row r="48" spans="1:36" ht="13.8" x14ac:dyDescent="0.25">
      <c r="A48" s="25">
        <v>44</v>
      </c>
      <c r="B48" s="41">
        <f>Samples!K45</f>
        <v>214</v>
      </c>
      <c r="C48" s="41">
        <f>Samples!L45</f>
        <v>114</v>
      </c>
      <c r="D48" s="41">
        <f>Samples!M45</f>
        <v>126</v>
      </c>
      <c r="F48" s="20">
        <f t="shared" si="4"/>
        <v>0.83921568627450982</v>
      </c>
      <c r="G48" s="20">
        <f t="shared" si="5"/>
        <v>0.44705882352941179</v>
      </c>
      <c r="H48" s="20">
        <f t="shared" si="6"/>
        <v>0.49411764705882355</v>
      </c>
      <c r="J48" s="20">
        <f t="shared" si="7"/>
        <v>0.67258062630554682</v>
      </c>
      <c r="K48" s="20">
        <f t="shared" si="8"/>
        <v>0.16848017129394569</v>
      </c>
      <c r="L48" s="20">
        <f t="shared" si="9"/>
        <v>0.20885546042987735</v>
      </c>
      <c r="N48" s="20">
        <f t="shared" si="10"/>
        <v>0.37531917015071536</v>
      </c>
      <c r="O48" s="20">
        <f t="shared" si="11"/>
        <v>0.27856702390502636</v>
      </c>
      <c r="P48" s="20">
        <f t="shared" si="12"/>
        <v>0.23158075764453381</v>
      </c>
      <c r="R48" s="22">
        <f t="shared" si="13"/>
        <v>59.759056502400625</v>
      </c>
      <c r="S48" s="23">
        <f t="shared" si="14"/>
        <v>40.27223556826992</v>
      </c>
      <c r="T48" s="23">
        <f t="shared" si="15"/>
        <v>11.241825105704306</v>
      </c>
      <c r="V48" s="20">
        <f t="shared" si="16"/>
        <v>72.934055306355887</v>
      </c>
      <c r="W48" s="20">
        <f t="shared" si="17"/>
        <v>0.61050715393310839</v>
      </c>
      <c r="X48" s="20">
        <f t="shared" si="18"/>
        <v>0.27221642099267807</v>
      </c>
      <c r="Z48" s="20">
        <f t="shared" si="19"/>
        <v>2.5162736415721909</v>
      </c>
      <c r="AA48" s="20">
        <f t="shared" si="20"/>
        <v>2.8850194514226462</v>
      </c>
      <c r="AB48" s="20">
        <f t="shared" si="21"/>
        <v>0.30544635458669184</v>
      </c>
      <c r="AD48" s="20">
        <f t="shared" si="22"/>
        <v>0.3948649870075911</v>
      </c>
      <c r="AE48" s="20">
        <f t="shared" si="23"/>
        <v>0.27856702390502636</v>
      </c>
      <c r="AF48" s="20">
        <f t="shared" si="24"/>
        <v>0.21265450656063711</v>
      </c>
      <c r="AH48" s="20">
        <f t="shared" si="25"/>
        <v>0.7336397858124073</v>
      </c>
      <c r="AI48" s="20">
        <f t="shared" si="26"/>
        <v>0.65309531467586746</v>
      </c>
      <c r="AJ48" s="20">
        <f t="shared" si="27"/>
        <v>0.59688618914734592</v>
      </c>
    </row>
    <row r="49" spans="1:36" ht="13.8" x14ac:dyDescent="0.25">
      <c r="A49" s="25">
        <v>45</v>
      </c>
      <c r="B49" s="41">
        <f>Samples!K46</f>
        <v>214</v>
      </c>
      <c r="C49" s="41">
        <f>Samples!L46</f>
        <v>108</v>
      </c>
      <c r="D49" s="41">
        <f>Samples!M46</f>
        <v>127</v>
      </c>
      <c r="F49" s="20">
        <f t="shared" si="4"/>
        <v>0.83921568627450982</v>
      </c>
      <c r="G49" s="20">
        <f t="shared" si="5"/>
        <v>0.42352941176470588</v>
      </c>
      <c r="H49" s="20">
        <f t="shared" si="6"/>
        <v>0.49803921568627452</v>
      </c>
      <c r="J49" s="20">
        <f t="shared" si="7"/>
        <v>0.67258062630554682</v>
      </c>
      <c r="K49" s="20">
        <f t="shared" si="8"/>
        <v>0.15016525573845643</v>
      </c>
      <c r="L49" s="20">
        <f t="shared" si="9"/>
        <v>0.21244982387450279</v>
      </c>
      <c r="N49" s="20">
        <f t="shared" si="10"/>
        <v>0.36941853894982729</v>
      </c>
      <c r="O49" s="20">
        <f t="shared" si="11"/>
        <v>0.26572770934044243</v>
      </c>
      <c r="P49" s="20">
        <f t="shared" si="12"/>
        <v>0.23281406216443595</v>
      </c>
      <c r="R49" s="22">
        <f t="shared" si="13"/>
        <v>58.576775864024725</v>
      </c>
      <c r="S49" s="23">
        <f t="shared" si="14"/>
        <v>43.435773569719892</v>
      </c>
      <c r="T49" s="23">
        <f t="shared" si="15"/>
        <v>8.9918671640340619</v>
      </c>
      <c r="V49" s="20">
        <f t="shared" si="16"/>
        <v>73.476246306679286</v>
      </c>
      <c r="W49" s="20">
        <f t="shared" si="17"/>
        <v>0.64811926983410273</v>
      </c>
      <c r="X49" s="20">
        <f t="shared" si="18"/>
        <v>0.20413179478085636</v>
      </c>
      <c r="Z49" s="20">
        <f t="shared" si="19"/>
        <v>2.4002971402554678</v>
      </c>
      <c r="AA49" s="20">
        <f t="shared" si="20"/>
        <v>2.9503336862921383</v>
      </c>
      <c r="AB49" s="20">
        <f t="shared" si="21"/>
        <v>0.15239843983631574</v>
      </c>
      <c r="AD49" s="20">
        <f t="shared" si="22"/>
        <v>0.38865706359792457</v>
      </c>
      <c r="AE49" s="20">
        <f t="shared" si="23"/>
        <v>0.26572770934044243</v>
      </c>
      <c r="AF49" s="20">
        <f t="shared" si="24"/>
        <v>0.21378701759819646</v>
      </c>
      <c r="AH49" s="20">
        <f t="shared" si="25"/>
        <v>0.72977478734654944</v>
      </c>
      <c r="AI49" s="20">
        <f t="shared" si="26"/>
        <v>0.64290324020710965</v>
      </c>
      <c r="AJ49" s="20">
        <f t="shared" si="27"/>
        <v>0.59794390438693934</v>
      </c>
    </row>
    <row r="50" spans="1:36" ht="13.8" x14ac:dyDescent="0.25">
      <c r="A50" s="25">
        <v>46</v>
      </c>
      <c r="B50" s="41">
        <f>Samples!K47</f>
        <v>199</v>
      </c>
      <c r="C50" s="41">
        <f>Samples!L47</f>
        <v>105</v>
      </c>
      <c r="D50" s="41">
        <f>Samples!M47</f>
        <v>117</v>
      </c>
      <c r="F50" s="20">
        <f t="shared" si="4"/>
        <v>0.7803921568627451</v>
      </c>
      <c r="G50" s="20">
        <f t="shared" si="5"/>
        <v>0.41176470588235292</v>
      </c>
      <c r="H50" s="20">
        <f t="shared" si="6"/>
        <v>0.45882352941176469</v>
      </c>
      <c r="J50" s="20">
        <f t="shared" si="7"/>
        <v>0.5712955356901912</v>
      </c>
      <c r="K50" s="20">
        <f t="shared" si="8"/>
        <v>0.14146577334534183</v>
      </c>
      <c r="L50" s="20">
        <f t="shared" si="9"/>
        <v>0.17810149822418256</v>
      </c>
      <c r="N50" s="20">
        <f t="shared" si="10"/>
        <v>0.31833775989639401</v>
      </c>
      <c r="O50" s="20">
        <f t="shared" si="11"/>
        <v>0.23549268015610908</v>
      </c>
      <c r="P50" s="20">
        <f t="shared" si="12"/>
        <v>0.19717419808367095</v>
      </c>
      <c r="R50" s="22">
        <f t="shared" si="13"/>
        <v>55.633657599772789</v>
      </c>
      <c r="S50" s="23">
        <f t="shared" si="14"/>
        <v>38.462722501485359</v>
      </c>
      <c r="T50" s="23">
        <f t="shared" si="15"/>
        <v>10.360777326413139</v>
      </c>
      <c r="V50" s="20">
        <f t="shared" si="16"/>
        <v>68.423903622656184</v>
      </c>
      <c r="W50" s="20">
        <f t="shared" si="17"/>
        <v>0.62138417317264671</v>
      </c>
      <c r="X50" s="20">
        <f t="shared" si="18"/>
        <v>0.26312633594749774</v>
      </c>
      <c r="Z50" s="20">
        <f t="shared" si="19"/>
        <v>2.1271865404357229</v>
      </c>
      <c r="AA50" s="20">
        <f t="shared" si="20"/>
        <v>2.4557805058005386</v>
      </c>
      <c r="AB50" s="20">
        <f t="shared" si="21"/>
        <v>0.24257271433530778</v>
      </c>
      <c r="AD50" s="20">
        <f t="shared" si="22"/>
        <v>0.33491610720293952</v>
      </c>
      <c r="AE50" s="20">
        <f t="shared" si="23"/>
        <v>0.23549268015610908</v>
      </c>
      <c r="AF50" s="20">
        <f t="shared" si="24"/>
        <v>0.18105986968197518</v>
      </c>
      <c r="AH50" s="20">
        <f t="shared" si="25"/>
        <v>0.69445697603549472</v>
      </c>
      <c r="AI50" s="20">
        <f t="shared" si="26"/>
        <v>0.61753153103252401</v>
      </c>
      <c r="AJ50" s="20">
        <f t="shared" si="27"/>
        <v>0.56572764440045831</v>
      </c>
    </row>
    <row r="51" spans="1:36" ht="13.8" x14ac:dyDescent="0.25">
      <c r="A51" s="25">
        <v>47</v>
      </c>
      <c r="B51" s="41">
        <f>Samples!K48</f>
        <v>255</v>
      </c>
      <c r="C51" s="41">
        <f>Samples!L48</f>
        <v>133</v>
      </c>
      <c r="D51" s="41">
        <f>Samples!M48</f>
        <v>141</v>
      </c>
      <c r="F51" s="20">
        <f t="shared" si="4"/>
        <v>1</v>
      </c>
      <c r="G51" s="20">
        <f t="shared" si="5"/>
        <v>0.52156862745098043</v>
      </c>
      <c r="H51" s="20">
        <f t="shared" si="6"/>
        <v>0.55294117647058827</v>
      </c>
      <c r="J51" s="20">
        <f t="shared" si="7"/>
        <v>1</v>
      </c>
      <c r="K51" s="20">
        <f t="shared" si="8"/>
        <v>0.23477191591732866</v>
      </c>
      <c r="L51" s="20">
        <f t="shared" si="9"/>
        <v>0.26657834256498103</v>
      </c>
      <c r="N51" s="20">
        <f t="shared" si="10"/>
        <v>0.54447182796501581</v>
      </c>
      <c r="O51" s="20">
        <f t="shared" si="11"/>
        <v>0.39975583059726505</v>
      </c>
      <c r="P51" s="20">
        <f t="shared" si="12"/>
        <v>0.30066752698536003</v>
      </c>
      <c r="R51" s="22">
        <f t="shared" si="13"/>
        <v>69.452136358424653</v>
      </c>
      <c r="S51" s="23">
        <f t="shared" si="14"/>
        <v>46.923222614890406</v>
      </c>
      <c r="T51" s="23">
        <f t="shared" si="15"/>
        <v>17.099719162969439</v>
      </c>
      <c r="V51" s="20">
        <f t="shared" si="16"/>
        <v>85.544073206553577</v>
      </c>
      <c r="W51" s="20">
        <f t="shared" si="17"/>
        <v>0.6234189390512872</v>
      </c>
      <c r="X51" s="20">
        <f t="shared" si="18"/>
        <v>0.34946216307277261</v>
      </c>
      <c r="Z51" s="20">
        <f t="shared" si="19"/>
        <v>3.6109624373186442</v>
      </c>
      <c r="AA51" s="20">
        <f t="shared" si="20"/>
        <v>4.4490410095219284</v>
      </c>
      <c r="AB51" s="20">
        <f t="shared" si="21"/>
        <v>0.70679487738697722</v>
      </c>
      <c r="AD51" s="20">
        <f t="shared" si="22"/>
        <v>0.57282675219885937</v>
      </c>
      <c r="AE51" s="20">
        <f t="shared" si="23"/>
        <v>0.39975583059726505</v>
      </c>
      <c r="AF51" s="20">
        <f t="shared" si="24"/>
        <v>0.27609506610225898</v>
      </c>
      <c r="AH51" s="20">
        <f t="shared" si="25"/>
        <v>0.83050279314723474</v>
      </c>
      <c r="AI51" s="20">
        <f t="shared" si="26"/>
        <v>0.73665634791745394</v>
      </c>
      <c r="AJ51" s="20">
        <f t="shared" si="27"/>
        <v>0.65115775210260674</v>
      </c>
    </row>
    <row r="52" spans="1:36" ht="13.8" x14ac:dyDescent="0.25">
      <c r="A52" s="25">
        <v>48</v>
      </c>
      <c r="B52" s="41">
        <f>Samples!K49</f>
        <v>253</v>
      </c>
      <c r="C52" s="41">
        <f>Samples!L49</f>
        <v>101</v>
      </c>
      <c r="D52" s="41">
        <f>Samples!M49</f>
        <v>140</v>
      </c>
      <c r="F52" s="20">
        <f t="shared" si="4"/>
        <v>0.99215686274509807</v>
      </c>
      <c r="G52" s="20">
        <f t="shared" si="5"/>
        <v>0.396078431372549</v>
      </c>
      <c r="H52" s="20">
        <f t="shared" si="6"/>
        <v>0.5490196078431373</v>
      </c>
      <c r="J52" s="20">
        <f t="shared" si="7"/>
        <v>0.98225891453371217</v>
      </c>
      <c r="K52" s="20">
        <f t="shared" si="8"/>
        <v>0.13033464915570903</v>
      </c>
      <c r="L52" s="20">
        <f t="shared" si="9"/>
        <v>0.26247332343955188</v>
      </c>
      <c r="N52" s="20">
        <f t="shared" si="10"/>
        <v>0.49906768177262351</v>
      </c>
      <c r="O52" s="20">
        <f t="shared" si="11"/>
        <v>0.32099416025836591</v>
      </c>
      <c r="P52" s="20">
        <f t="shared" si="12"/>
        <v>0.28397438115915524</v>
      </c>
      <c r="R52" s="22">
        <f t="shared" si="13"/>
        <v>63.424965171965411</v>
      </c>
      <c r="S52" s="23">
        <f t="shared" si="14"/>
        <v>61.023041154357081</v>
      </c>
      <c r="T52" s="23">
        <f t="shared" si="15"/>
        <v>9.1642420533960554</v>
      </c>
      <c r="V52" s="20">
        <f t="shared" si="16"/>
        <v>88.490231614594705</v>
      </c>
      <c r="W52" s="20">
        <f t="shared" si="17"/>
        <v>0.77167249193076992</v>
      </c>
      <c r="X52" s="20">
        <f t="shared" si="18"/>
        <v>0.14906280468645453</v>
      </c>
      <c r="Z52" s="20">
        <f t="shared" si="19"/>
        <v>2.8995145700809992</v>
      </c>
      <c r="AA52" s="20">
        <f t="shared" si="20"/>
        <v>4.7463831214527898</v>
      </c>
      <c r="AB52" s="20">
        <f t="shared" si="21"/>
        <v>7.5261391635332037E-3</v>
      </c>
      <c r="AD52" s="20">
        <f t="shared" si="22"/>
        <v>0.52505805552090845</v>
      </c>
      <c r="AE52" s="20">
        <f t="shared" si="23"/>
        <v>0.32099416025836591</v>
      </c>
      <c r="AF52" s="20">
        <f t="shared" si="24"/>
        <v>0.26076619022879272</v>
      </c>
      <c r="AH52" s="20">
        <f t="shared" si="25"/>
        <v>0.80674405792910564</v>
      </c>
      <c r="AI52" s="20">
        <f t="shared" si="26"/>
        <v>0.68469797562039147</v>
      </c>
      <c r="AJ52" s="20">
        <f t="shared" si="27"/>
        <v>0.6388767653534112</v>
      </c>
    </row>
    <row r="53" spans="1:36" ht="13.8" x14ac:dyDescent="0.25">
      <c r="A53" s="25">
        <v>49</v>
      </c>
      <c r="B53" s="41">
        <f>Samples!K50</f>
        <v>218</v>
      </c>
      <c r="C53" s="41">
        <f>Samples!L50</f>
        <v>46</v>
      </c>
      <c r="D53" s="41">
        <f>Samples!M50</f>
        <v>147</v>
      </c>
      <c r="F53" s="20">
        <f t="shared" si="4"/>
        <v>0.85490196078431369</v>
      </c>
      <c r="G53" s="20">
        <f t="shared" si="5"/>
        <v>0.1803921568627451</v>
      </c>
      <c r="H53" s="20">
        <f t="shared" si="6"/>
        <v>0.57647058823529407</v>
      </c>
      <c r="J53" s="20">
        <f t="shared" si="7"/>
        <v>0.70122900612886929</v>
      </c>
      <c r="K53" s="20">
        <f t="shared" si="8"/>
        <v>2.7429167898270591E-2</v>
      </c>
      <c r="L53" s="20">
        <f t="shared" si="9"/>
        <v>0.29199318139183156</v>
      </c>
      <c r="N53" s="20">
        <f t="shared" si="10"/>
        <v>0.35170028180919283</v>
      </c>
      <c r="O53" s="20">
        <f t="shared" si="11"/>
        <v>0.18978053528033098</v>
      </c>
      <c r="P53" s="20">
        <f t="shared" si="12"/>
        <v>0.29434279554469689</v>
      </c>
      <c r="R53" s="22">
        <f t="shared" si="13"/>
        <v>50.661519926890278</v>
      </c>
      <c r="S53" s="23">
        <f t="shared" si="14"/>
        <v>71.623779116927793</v>
      </c>
      <c r="T53" s="23">
        <f t="shared" si="15"/>
        <v>-14.378248805268123</v>
      </c>
      <c r="V53" s="20">
        <f t="shared" si="16"/>
        <v>88.900446427446894</v>
      </c>
      <c r="W53" s="20">
        <f t="shared" si="17"/>
        <v>0.9644511116046437</v>
      </c>
      <c r="X53" s="20">
        <f t="shared" si="18"/>
        <v>-0.1981135918334152</v>
      </c>
      <c r="Z53" s="20">
        <f t="shared" si="19"/>
        <v>1.7142723927444088</v>
      </c>
      <c r="AA53" s="20">
        <f t="shared" si="20"/>
        <v>3.2724756959907242</v>
      </c>
      <c r="AB53" s="20">
        <f t="shared" si="21"/>
        <v>-1.1109371547735498</v>
      </c>
      <c r="AD53" s="20">
        <f t="shared" si="22"/>
        <v>0.37001607765301719</v>
      </c>
      <c r="AE53" s="20">
        <f t="shared" si="23"/>
        <v>0.18978053528033098</v>
      </c>
      <c r="AF53" s="20">
        <f t="shared" si="24"/>
        <v>0.27028723190513948</v>
      </c>
      <c r="AH53" s="20">
        <f t="shared" si="25"/>
        <v>0.71791583346566834</v>
      </c>
      <c r="AI53" s="20">
        <f t="shared" si="26"/>
        <v>0.57466827523181274</v>
      </c>
      <c r="AJ53" s="20">
        <f t="shared" si="27"/>
        <v>0.64655951925815336</v>
      </c>
    </row>
    <row r="54" spans="1:36" ht="13.8" x14ac:dyDescent="0.25">
      <c r="A54" s="25">
        <v>50</v>
      </c>
      <c r="B54" s="41">
        <f>Samples!K51</f>
        <v>219</v>
      </c>
      <c r="C54" s="41">
        <f>Samples!L51</f>
        <v>135</v>
      </c>
      <c r="D54" s="41">
        <f>Samples!M51</f>
        <v>209</v>
      </c>
      <c r="F54" s="20">
        <f t="shared" si="4"/>
        <v>0.85882352941176465</v>
      </c>
      <c r="G54" s="20">
        <f t="shared" si="5"/>
        <v>0.52941176470588236</v>
      </c>
      <c r="H54" s="20">
        <f t="shared" si="6"/>
        <v>0.81960784313725488</v>
      </c>
      <c r="J54" s="20">
        <f t="shared" si="7"/>
        <v>0.70850020526261903</v>
      </c>
      <c r="K54" s="20">
        <f t="shared" si="8"/>
        <v>0.24250298330585524</v>
      </c>
      <c r="L54" s="20">
        <f t="shared" si="9"/>
        <v>0.63774639533159339</v>
      </c>
      <c r="N54" s="20">
        <f t="shared" si="10"/>
        <v>0.49401777583783052</v>
      </c>
      <c r="O54" s="20">
        <f t="shared" si="11"/>
        <v>0.37011056704212147</v>
      </c>
      <c r="P54" s="20">
        <f t="shared" si="12"/>
        <v>0.64875835833430595</v>
      </c>
      <c r="R54" s="22">
        <f t="shared" si="13"/>
        <v>67.285324878507367</v>
      </c>
      <c r="S54" s="23">
        <f t="shared" si="14"/>
        <v>43.018413999877879</v>
      </c>
      <c r="T54" s="23">
        <f t="shared" si="15"/>
        <v>-24.690755659156792</v>
      </c>
      <c r="V54" s="20">
        <f t="shared" si="16"/>
        <v>83.59146070078782</v>
      </c>
      <c r="W54" s="20">
        <f t="shared" si="17"/>
        <v>0.63523782185434985</v>
      </c>
      <c r="X54" s="20">
        <f t="shared" si="18"/>
        <v>-0.52105071059954799</v>
      </c>
      <c r="Z54" s="20">
        <f t="shared" si="19"/>
        <v>3.3431791432461182</v>
      </c>
      <c r="AA54" s="20">
        <f t="shared" si="20"/>
        <v>2.1477643084299909</v>
      </c>
      <c r="AB54" s="20">
        <f t="shared" si="21"/>
        <v>-2.2401093242122401</v>
      </c>
      <c r="AD54" s="20">
        <f t="shared" si="22"/>
        <v>0.51974516132333559</v>
      </c>
      <c r="AE54" s="20">
        <f t="shared" si="23"/>
        <v>0.37011056704212147</v>
      </c>
      <c r="AF54" s="20">
        <f t="shared" si="24"/>
        <v>0.59573770278632321</v>
      </c>
      <c r="AH54" s="20">
        <f t="shared" si="25"/>
        <v>0.80401376660757784</v>
      </c>
      <c r="AI54" s="20">
        <f t="shared" si="26"/>
        <v>0.71797693860782208</v>
      </c>
      <c r="AJ54" s="20">
        <f t="shared" si="27"/>
        <v>0.84143071690360605</v>
      </c>
    </row>
    <row r="55" spans="1:36" ht="13.8" x14ac:dyDescent="0.25">
      <c r="A55" s="25">
        <v>51</v>
      </c>
      <c r="B55" s="41">
        <f>Samples!K52</f>
        <v>255</v>
      </c>
      <c r="C55" s="41">
        <f>Samples!L52</f>
        <v>172</v>
      </c>
      <c r="D55" s="41">
        <f>Samples!M52</f>
        <v>255</v>
      </c>
      <c r="F55" s="20">
        <f t="shared" si="4"/>
        <v>1</v>
      </c>
      <c r="G55" s="20">
        <f t="shared" si="5"/>
        <v>0.67450980392156867</v>
      </c>
      <c r="H55" s="20">
        <f t="shared" si="6"/>
        <v>1</v>
      </c>
      <c r="J55" s="20">
        <f t="shared" si="7"/>
        <v>1</v>
      </c>
      <c r="K55" s="20">
        <f t="shared" si="8"/>
        <v>0.4127519104120676</v>
      </c>
      <c r="L55" s="20">
        <f t="shared" si="9"/>
        <v>1</v>
      </c>
      <c r="N55" s="20">
        <f t="shared" si="10"/>
        <v>0.74050008316335536</v>
      </c>
      <c r="O55" s="20">
        <f t="shared" si="11"/>
        <v>0.5800001663267107</v>
      </c>
      <c r="P55" s="20">
        <f t="shared" si="12"/>
        <v>1.0190000277211184</v>
      </c>
      <c r="R55" s="22">
        <f t="shared" si="13"/>
        <v>80.7387998659365</v>
      </c>
      <c r="S55" s="23">
        <f t="shared" si="14"/>
        <v>43.096389990455229</v>
      </c>
      <c r="T55" s="23">
        <f t="shared" si="15"/>
        <v>-28.828446153082265</v>
      </c>
      <c r="V55" s="20">
        <f t="shared" si="16"/>
        <v>95.953801079489921</v>
      </c>
      <c r="W55" s="20">
        <f t="shared" si="17"/>
        <v>0.57086459761166575</v>
      </c>
      <c r="X55" s="20">
        <f t="shared" si="18"/>
        <v>-0.58956753749667079</v>
      </c>
      <c r="Z55" s="20">
        <f t="shared" si="19"/>
        <v>5.2390951024158738</v>
      </c>
      <c r="AA55" s="20">
        <f t="shared" si="20"/>
        <v>2.6676329431667072</v>
      </c>
      <c r="AB55" s="20">
        <f t="shared" si="21"/>
        <v>-3.4498684726206967</v>
      </c>
      <c r="AD55" s="20">
        <f t="shared" si="22"/>
        <v>0.77906373820447694</v>
      </c>
      <c r="AE55" s="20">
        <f t="shared" si="23"/>
        <v>0.5800001663267107</v>
      </c>
      <c r="AF55" s="20">
        <f t="shared" si="24"/>
        <v>0.93572087026732642</v>
      </c>
      <c r="AH55" s="20">
        <f t="shared" si="25"/>
        <v>0.92014795123898374</v>
      </c>
      <c r="AI55" s="20">
        <f t="shared" si="26"/>
        <v>0.83395517125807328</v>
      </c>
      <c r="AJ55" s="20">
        <f t="shared" si="27"/>
        <v>0.97809740202348461</v>
      </c>
    </row>
    <row r="56" spans="1:36" ht="13.8" x14ac:dyDescent="0.25">
      <c r="A56" s="25">
        <v>52</v>
      </c>
      <c r="B56" s="41">
        <f>Samples!K53</f>
        <v>255</v>
      </c>
      <c r="C56" s="41">
        <f>Samples!L53</f>
        <v>188</v>
      </c>
      <c r="D56" s="41">
        <f>Samples!M53</f>
        <v>255</v>
      </c>
      <c r="F56" s="20">
        <f t="shared" si="4"/>
        <v>1</v>
      </c>
      <c r="G56" s="20">
        <f t="shared" si="5"/>
        <v>0.73725490196078436</v>
      </c>
      <c r="H56" s="20">
        <f t="shared" si="6"/>
        <v>1</v>
      </c>
      <c r="J56" s="20">
        <f t="shared" si="7"/>
        <v>1</v>
      </c>
      <c r="K56" s="20">
        <f t="shared" si="8"/>
        <v>0.50307608949523941</v>
      </c>
      <c r="L56" s="20">
        <f t="shared" si="9"/>
        <v>1</v>
      </c>
      <c r="N56" s="20">
        <f t="shared" si="10"/>
        <v>0.7728000096034976</v>
      </c>
      <c r="O56" s="20">
        <f t="shared" si="11"/>
        <v>0.64460001920699528</v>
      </c>
      <c r="P56" s="20">
        <f t="shared" si="12"/>
        <v>1.0297666698678325</v>
      </c>
      <c r="R56" s="22">
        <f t="shared" si="13"/>
        <v>84.204700410841767</v>
      </c>
      <c r="S56" s="23">
        <f t="shared" si="14"/>
        <v>34.751526442918788</v>
      </c>
      <c r="T56" s="23">
        <f t="shared" si="15"/>
        <v>-23.539307827824473</v>
      </c>
      <c r="V56" s="20">
        <f t="shared" si="16"/>
        <v>94.086126365185095</v>
      </c>
      <c r="W56" s="20">
        <f t="shared" si="17"/>
        <v>0.46242189380247667</v>
      </c>
      <c r="X56" s="20">
        <f t="shared" si="18"/>
        <v>-0.59536946333954543</v>
      </c>
      <c r="Z56" s="20">
        <f t="shared" si="19"/>
        <v>5.8226204054952504</v>
      </c>
      <c r="AA56" s="20">
        <f t="shared" si="20"/>
        <v>2.3171214484926068</v>
      </c>
      <c r="AB56" s="20">
        <f t="shared" si="21"/>
        <v>-2.9967787181009111</v>
      </c>
      <c r="AD56" s="20">
        <f t="shared" si="22"/>
        <v>0.81304577549026569</v>
      </c>
      <c r="AE56" s="20">
        <f t="shared" si="23"/>
        <v>0.64460001920699528</v>
      </c>
      <c r="AF56" s="20">
        <f t="shared" si="24"/>
        <v>0.94560759400168271</v>
      </c>
      <c r="AH56" s="20">
        <f t="shared" si="25"/>
        <v>0.93333667711723212</v>
      </c>
      <c r="AI56" s="20">
        <f t="shared" si="26"/>
        <v>0.86383362423139454</v>
      </c>
      <c r="AJ56" s="20">
        <f t="shared" si="27"/>
        <v>0.98153016337051691</v>
      </c>
    </row>
    <row r="57" spans="1:36" ht="13.8" x14ac:dyDescent="0.25">
      <c r="A57" s="25">
        <v>53</v>
      </c>
      <c r="B57" s="41">
        <f>Samples!K54</f>
        <v>248</v>
      </c>
      <c r="C57" s="41">
        <f>Samples!L54</f>
        <v>177</v>
      </c>
      <c r="D57" s="41">
        <f>Samples!M54</f>
        <v>206</v>
      </c>
      <c r="F57" s="20">
        <f t="shared" si="4"/>
        <v>0.97254901960784312</v>
      </c>
      <c r="G57" s="20">
        <f t="shared" si="5"/>
        <v>0.69411764705882351</v>
      </c>
      <c r="H57" s="20">
        <f t="shared" si="6"/>
        <v>0.80784313725490198</v>
      </c>
      <c r="J57" s="20">
        <f t="shared" si="7"/>
        <v>0.93871423879686899</v>
      </c>
      <c r="K57" s="20">
        <f t="shared" si="8"/>
        <v>0.43986130080055708</v>
      </c>
      <c r="L57" s="20">
        <f t="shared" si="9"/>
        <v>0.61736284467301084</v>
      </c>
      <c r="N57" s="20">
        <f t="shared" si="10"/>
        <v>0.65585414670958642</v>
      </c>
      <c r="O57" s="20">
        <f t="shared" si="11"/>
        <v>0.5587330468861641</v>
      </c>
      <c r="P57" s="20">
        <f t="shared" si="12"/>
        <v>0.65735203572590284</v>
      </c>
      <c r="R57" s="22">
        <f t="shared" si="13"/>
        <v>79.541658422415679</v>
      </c>
      <c r="S57" s="23">
        <f t="shared" si="14"/>
        <v>30.01235688700632</v>
      </c>
      <c r="T57" s="23">
        <f t="shared" si="15"/>
        <v>-4.2989478983766594</v>
      </c>
      <c r="V57" s="20">
        <f t="shared" si="16"/>
        <v>85.124015081140541</v>
      </c>
      <c r="W57" s="20">
        <f t="shared" si="17"/>
        <v>0.3641666632181273</v>
      </c>
      <c r="X57" s="20">
        <f t="shared" si="18"/>
        <v>-0.14227151284904818</v>
      </c>
      <c r="Z57" s="20">
        <f t="shared" si="19"/>
        <v>5.0469909138789681</v>
      </c>
      <c r="AA57" s="20">
        <f t="shared" si="20"/>
        <v>2.6545937872071423</v>
      </c>
      <c r="AB57" s="20">
        <f t="shared" si="21"/>
        <v>-0.75852103778840407</v>
      </c>
      <c r="AD57" s="20">
        <f t="shared" si="22"/>
        <v>0.69000962305059066</v>
      </c>
      <c r="AE57" s="20">
        <f t="shared" si="23"/>
        <v>0.5587330468861641</v>
      </c>
      <c r="AF57" s="20">
        <f t="shared" si="24"/>
        <v>0.60362905025335434</v>
      </c>
      <c r="AH57" s="20">
        <f t="shared" si="25"/>
        <v>0.88365970017414774</v>
      </c>
      <c r="AI57" s="20">
        <f t="shared" si="26"/>
        <v>0.82363498640013511</v>
      </c>
      <c r="AJ57" s="20">
        <f t="shared" si="27"/>
        <v>0.8451297258920184</v>
      </c>
    </row>
    <row r="58" spans="1:36" ht="13.8" x14ac:dyDescent="0.25">
      <c r="A58" s="25">
        <v>54</v>
      </c>
      <c r="B58" s="41">
        <f>Samples!K55</f>
        <v>255</v>
      </c>
      <c r="C58" s="41">
        <f>Samples!L55</f>
        <v>175</v>
      </c>
      <c r="D58" s="41">
        <f>Samples!M55</f>
        <v>255</v>
      </c>
      <c r="F58" s="20">
        <f t="shared" si="4"/>
        <v>1</v>
      </c>
      <c r="G58" s="20">
        <f t="shared" si="5"/>
        <v>0.68627450980392157</v>
      </c>
      <c r="H58" s="20">
        <f t="shared" si="6"/>
        <v>1</v>
      </c>
      <c r="J58" s="20">
        <f t="shared" si="7"/>
        <v>1</v>
      </c>
      <c r="K58" s="20">
        <f t="shared" si="8"/>
        <v>0.42889679629222027</v>
      </c>
      <c r="L58" s="20">
        <f t="shared" si="9"/>
        <v>1</v>
      </c>
      <c r="N58" s="20">
        <f t="shared" si="10"/>
        <v>0.74627349435409795</v>
      </c>
      <c r="O58" s="20">
        <f t="shared" si="11"/>
        <v>0.59154698870819589</v>
      </c>
      <c r="P58" s="20">
        <f t="shared" si="12"/>
        <v>1.0209244981180328</v>
      </c>
      <c r="R58" s="22">
        <f t="shared" si="13"/>
        <v>81.376554829545711</v>
      </c>
      <c r="S58" s="23">
        <f t="shared" si="14"/>
        <v>41.540028920660887</v>
      </c>
      <c r="T58" s="23">
        <f t="shared" si="15"/>
        <v>-27.851939333656127</v>
      </c>
      <c r="V58" s="20">
        <f t="shared" si="16"/>
        <v>95.516743052205584</v>
      </c>
      <c r="W58" s="20">
        <f t="shared" si="17"/>
        <v>0.55107688077627182</v>
      </c>
      <c r="X58" s="20">
        <f t="shared" si="18"/>
        <v>-0.59064096087629259</v>
      </c>
      <c r="Z58" s="20">
        <f t="shared" si="19"/>
        <v>5.3433966252420362</v>
      </c>
      <c r="AA58" s="20">
        <f t="shared" si="20"/>
        <v>2.6073983203005016</v>
      </c>
      <c r="AB58" s="20">
        <f t="shared" si="21"/>
        <v>-3.3720066454200053</v>
      </c>
      <c r="AD58" s="20">
        <f t="shared" si="22"/>
        <v>0.78513781625891421</v>
      </c>
      <c r="AE58" s="20">
        <f t="shared" si="23"/>
        <v>0.59154698870819589</v>
      </c>
      <c r="AF58" s="20">
        <f t="shared" si="24"/>
        <v>0.93748806071444701</v>
      </c>
      <c r="AH58" s="20">
        <f t="shared" si="25"/>
        <v>0.92253311671671578</v>
      </c>
      <c r="AI58" s="20">
        <f t="shared" si="26"/>
        <v>0.83945305887539401</v>
      </c>
      <c r="AJ58" s="20">
        <f t="shared" si="27"/>
        <v>0.97871275554367465</v>
      </c>
    </row>
    <row r="59" spans="1:36" ht="13.8" x14ac:dyDescent="0.25">
      <c r="A59" s="25">
        <v>55</v>
      </c>
      <c r="B59" s="41">
        <f>Samples!K56</f>
        <v>207</v>
      </c>
      <c r="C59" s="41">
        <f>Samples!L56</f>
        <v>143</v>
      </c>
      <c r="D59" s="41">
        <f>Samples!M56</f>
        <v>216</v>
      </c>
      <c r="F59" s="20">
        <f t="shared" si="4"/>
        <v>0.81176470588235294</v>
      </c>
      <c r="G59" s="20">
        <f t="shared" si="5"/>
        <v>0.5607843137254902</v>
      </c>
      <c r="H59" s="20">
        <f t="shared" si="6"/>
        <v>0.84705882352941175</v>
      </c>
      <c r="J59" s="20">
        <f t="shared" si="7"/>
        <v>0.62411445921308339</v>
      </c>
      <c r="K59" s="20">
        <f t="shared" si="8"/>
        <v>0.27490010310383778</v>
      </c>
      <c r="L59" s="20">
        <f t="shared" si="9"/>
        <v>0.68681768401464582</v>
      </c>
      <c r="N59" s="20">
        <f t="shared" si="10"/>
        <v>0.4796596718140515</v>
      </c>
      <c r="O59" s="20">
        <f t="shared" si="11"/>
        <v>0.37888352455442376</v>
      </c>
      <c r="P59" s="20">
        <f t="shared" si="12"/>
        <v>0.69763371000871077</v>
      </c>
      <c r="R59" s="22">
        <f t="shared" si="13"/>
        <v>67.938247222231126</v>
      </c>
      <c r="S59" s="23">
        <f t="shared" si="14"/>
        <v>36.271106187802104</v>
      </c>
      <c r="T59" s="23">
        <f t="shared" si="15"/>
        <v>-27.689176473228393</v>
      </c>
      <c r="V59" s="20">
        <f t="shared" si="16"/>
        <v>81.840632166921807</v>
      </c>
      <c r="W59" s="20">
        <f t="shared" si="17"/>
        <v>0.59145808695062496</v>
      </c>
      <c r="X59" s="20">
        <f t="shared" si="18"/>
        <v>-0.65201885451002828</v>
      </c>
      <c r="Z59" s="20">
        <f t="shared" si="19"/>
        <v>3.4224245666181474</v>
      </c>
      <c r="AA59" s="20">
        <f t="shared" si="20"/>
        <v>1.5375678260301591</v>
      </c>
      <c r="AB59" s="20">
        <f t="shared" si="21"/>
        <v>-2.4603758206112967</v>
      </c>
      <c r="AD59" s="20">
        <f t="shared" si="22"/>
        <v>0.50463931805791851</v>
      </c>
      <c r="AE59" s="20">
        <f t="shared" si="23"/>
        <v>0.37888352455442376</v>
      </c>
      <c r="AF59" s="20">
        <f t="shared" si="24"/>
        <v>0.64061865014573993</v>
      </c>
      <c r="AH59" s="20">
        <f t="shared" si="25"/>
        <v>0.79614779187759666</v>
      </c>
      <c r="AI59" s="20">
        <f t="shared" si="26"/>
        <v>0.72360557950199245</v>
      </c>
      <c r="AJ59" s="20">
        <f t="shared" si="27"/>
        <v>0.86205146186813442</v>
      </c>
    </row>
    <row r="60" spans="1:36" ht="13.8" x14ac:dyDescent="0.25">
      <c r="A60" s="25">
        <v>56</v>
      </c>
      <c r="B60" s="41">
        <f>Samples!K57</f>
        <v>252</v>
      </c>
      <c r="C60" s="41">
        <f>Samples!L57</f>
        <v>200</v>
      </c>
      <c r="D60" s="41">
        <f>Samples!M57</f>
        <v>248</v>
      </c>
      <c r="F60" s="20">
        <f t="shared" si="4"/>
        <v>0.9882352941176471</v>
      </c>
      <c r="G60" s="20">
        <f t="shared" si="5"/>
        <v>0.78431372549019607</v>
      </c>
      <c r="H60" s="20">
        <f t="shared" si="6"/>
        <v>0.97254901960784312</v>
      </c>
      <c r="J60" s="20">
        <f t="shared" si="7"/>
        <v>0.97345777098459552</v>
      </c>
      <c r="K60" s="20">
        <f t="shared" si="8"/>
        <v>0.57774920088032289</v>
      </c>
      <c r="L60" s="20">
        <f t="shared" si="9"/>
        <v>0.93871423879686899</v>
      </c>
      <c r="N60" s="20">
        <f t="shared" si="10"/>
        <v>0.7774950190916855</v>
      </c>
      <c r="O60" s="20">
        <f t="shared" si="11"/>
        <v>0.6879385186220659</v>
      </c>
      <c r="P60" s="20">
        <f t="shared" si="12"/>
        <v>0.97990332370136113</v>
      </c>
      <c r="R60" s="22">
        <f t="shared" si="13"/>
        <v>86.401864652474387</v>
      </c>
      <c r="S60" s="23">
        <f t="shared" si="14"/>
        <v>26.224137109985779</v>
      </c>
      <c r="T60" s="23">
        <f t="shared" si="15"/>
        <v>-16.530020708274186</v>
      </c>
      <c r="V60" s="20">
        <f t="shared" si="16"/>
        <v>91.794494209640973</v>
      </c>
      <c r="W60" s="20">
        <f t="shared" si="17"/>
        <v>0.34447393668777582</v>
      </c>
      <c r="X60" s="20">
        <f t="shared" si="18"/>
        <v>-0.56242732244543525</v>
      </c>
      <c r="Z60" s="20">
        <f t="shared" si="19"/>
        <v>6.2140936036316319</v>
      </c>
      <c r="AA60" s="20">
        <f t="shared" si="20"/>
        <v>1.9167748724633418</v>
      </c>
      <c r="AB60" s="20">
        <f t="shared" si="21"/>
        <v>-2.199992497642929</v>
      </c>
      <c r="AD60" s="20">
        <f t="shared" si="22"/>
        <v>0.81798529099598682</v>
      </c>
      <c r="AE60" s="20">
        <f t="shared" si="23"/>
        <v>0.6879385186220659</v>
      </c>
      <c r="AF60" s="20">
        <f t="shared" si="24"/>
        <v>0.89981939733825633</v>
      </c>
      <c r="AH60" s="20">
        <f t="shared" si="25"/>
        <v>0.93522296949992312</v>
      </c>
      <c r="AI60" s="20">
        <f t="shared" si="26"/>
        <v>0.88277469527995156</v>
      </c>
      <c r="AJ60" s="20">
        <f t="shared" si="27"/>
        <v>0.96542479882132248</v>
      </c>
    </row>
    <row r="61" spans="1:36" ht="13.8" x14ac:dyDescent="0.25">
      <c r="A61" s="25">
        <v>57</v>
      </c>
      <c r="B61" s="41">
        <f>Samples!K58</f>
        <v>255</v>
      </c>
      <c r="C61" s="41">
        <f>Samples!L58</f>
        <v>139</v>
      </c>
      <c r="D61" s="41">
        <f>Samples!M58</f>
        <v>252</v>
      </c>
      <c r="F61" s="20">
        <f t="shared" si="4"/>
        <v>1</v>
      </c>
      <c r="G61" s="20">
        <f t="shared" si="5"/>
        <v>0.54509803921568623</v>
      </c>
      <c r="H61" s="20">
        <f t="shared" si="6"/>
        <v>0.9882352941176471</v>
      </c>
      <c r="J61" s="20">
        <f t="shared" si="7"/>
        <v>1</v>
      </c>
      <c r="K61" s="20">
        <f t="shared" si="8"/>
        <v>0.25840541704714359</v>
      </c>
      <c r="L61" s="20">
        <f t="shared" si="9"/>
        <v>0.97345777098459552</v>
      </c>
      <c r="N61" s="20">
        <f t="shared" si="10"/>
        <v>0.68051490479877808</v>
      </c>
      <c r="O61" s="20">
        <f t="shared" si="11"/>
        <v>0.46769520533720488</v>
      </c>
      <c r="P61" s="20">
        <f t="shared" si="12"/>
        <v>0.97537353703287755</v>
      </c>
      <c r="R61" s="22">
        <f t="shared" si="13"/>
        <v>74.04210273837171</v>
      </c>
      <c r="S61" s="23">
        <f t="shared" si="14"/>
        <v>59.187089591440753</v>
      </c>
      <c r="T61" s="23">
        <f t="shared" si="15"/>
        <v>-37.541971610407643</v>
      </c>
      <c r="V61" s="20">
        <f t="shared" si="16"/>
        <v>101.95461826038817</v>
      </c>
      <c r="W61" s="20">
        <f t="shared" si="17"/>
        <v>0.75798010544352357</v>
      </c>
      <c r="X61" s="20">
        <f t="shared" si="18"/>
        <v>-0.56525420979516861</v>
      </c>
      <c r="Z61" s="20">
        <f t="shared" si="19"/>
        <v>4.2246533741945456</v>
      </c>
      <c r="AA61" s="20">
        <f t="shared" si="20"/>
        <v>3.2087213359585021</v>
      </c>
      <c r="AB61" s="20">
        <f t="shared" si="21"/>
        <v>-3.9576496020030345</v>
      </c>
      <c r="AD61" s="20">
        <f t="shared" si="22"/>
        <v>0.71595466049319101</v>
      </c>
      <c r="AE61" s="20">
        <f t="shared" si="23"/>
        <v>0.46769520533720488</v>
      </c>
      <c r="AF61" s="20">
        <f t="shared" si="24"/>
        <v>0.89565981362064051</v>
      </c>
      <c r="AH61" s="20">
        <f t="shared" si="25"/>
        <v>0.8945992027895342</v>
      </c>
      <c r="AI61" s="20">
        <f t="shared" si="26"/>
        <v>0.77622502360665269</v>
      </c>
      <c r="AJ61" s="20">
        <f t="shared" si="27"/>
        <v>0.9639348816586909</v>
      </c>
    </row>
    <row r="62" spans="1:36" ht="13.8" x14ac:dyDescent="0.25">
      <c r="A62" s="25">
        <v>58</v>
      </c>
      <c r="B62" s="41">
        <f>Samples!K59</f>
        <v>255</v>
      </c>
      <c r="C62" s="41">
        <f>Samples!L59</f>
        <v>169</v>
      </c>
      <c r="D62" s="41">
        <f>Samples!M59</f>
        <v>229</v>
      </c>
      <c r="F62" s="20">
        <f t="shared" si="4"/>
        <v>1</v>
      </c>
      <c r="G62" s="20">
        <f t="shared" si="5"/>
        <v>0.66274509803921566</v>
      </c>
      <c r="H62" s="20">
        <f t="shared" si="6"/>
        <v>0.89803921568627454</v>
      </c>
      <c r="J62" s="20">
        <f t="shared" si="7"/>
        <v>1</v>
      </c>
      <c r="K62" s="20">
        <f t="shared" si="8"/>
        <v>0.39696721388950496</v>
      </c>
      <c r="L62" s="20">
        <f t="shared" si="9"/>
        <v>0.78363309763963873</v>
      </c>
      <c r="N62" s="20">
        <f t="shared" si="10"/>
        <v>0.69580124981084168</v>
      </c>
      <c r="O62" s="20">
        <f t="shared" si="11"/>
        <v>0.55308926102335587</v>
      </c>
      <c r="P62" s="20">
        <f t="shared" si="12"/>
        <v>0.81146175120210562</v>
      </c>
      <c r="R62" s="22">
        <f t="shared" si="13"/>
        <v>79.218879072739625</v>
      </c>
      <c r="S62" s="23">
        <f t="shared" si="14"/>
        <v>40.197846005840255</v>
      </c>
      <c r="T62" s="23">
        <f t="shared" si="15"/>
        <v>-17.148548834071264</v>
      </c>
      <c r="V62" s="20">
        <f t="shared" si="16"/>
        <v>90.474141897920859</v>
      </c>
      <c r="W62" s="20">
        <f t="shared" si="17"/>
        <v>0.50412616127167564</v>
      </c>
      <c r="X62" s="20">
        <f t="shared" si="18"/>
        <v>-0.40322819008762129</v>
      </c>
      <c r="Z62" s="20">
        <f t="shared" si="19"/>
        <v>4.9960110476830941</v>
      </c>
      <c r="AA62" s="20">
        <f t="shared" si="20"/>
        <v>2.9703526021630315</v>
      </c>
      <c r="AB62" s="20">
        <f t="shared" si="21"/>
        <v>-2.1238380568525876</v>
      </c>
      <c r="AD62" s="20">
        <f t="shared" si="22"/>
        <v>0.73203708554533575</v>
      </c>
      <c r="AE62" s="20">
        <f t="shared" si="23"/>
        <v>0.55308926102335587</v>
      </c>
      <c r="AF62" s="20">
        <f t="shared" si="24"/>
        <v>0.7451439404978013</v>
      </c>
      <c r="AH62" s="20">
        <f t="shared" si="25"/>
        <v>0.90124809781116</v>
      </c>
      <c r="AI62" s="20">
        <f t="shared" si="26"/>
        <v>0.82085240579947949</v>
      </c>
      <c r="AJ62" s="20">
        <f t="shared" si="27"/>
        <v>0.90659514996983581</v>
      </c>
    </row>
    <row r="63" spans="1:36" ht="13.8" x14ac:dyDescent="0.25">
      <c r="A63" s="25">
        <v>59</v>
      </c>
      <c r="B63" s="41">
        <f>Samples!K60</f>
        <v>255</v>
      </c>
      <c r="C63" s="41">
        <f>Samples!L60</f>
        <v>167</v>
      </c>
      <c r="D63" s="41">
        <f>Samples!M60</f>
        <v>217</v>
      </c>
      <c r="F63" s="20">
        <f t="shared" si="4"/>
        <v>1</v>
      </c>
      <c r="G63" s="20">
        <f t="shared" si="5"/>
        <v>0.65490196078431373</v>
      </c>
      <c r="H63" s="20">
        <f t="shared" si="6"/>
        <v>0.85098039215686272</v>
      </c>
      <c r="J63" s="20">
        <f t="shared" si="7"/>
        <v>1</v>
      </c>
      <c r="K63" s="20">
        <f t="shared" si="8"/>
        <v>0.38664303677624612</v>
      </c>
      <c r="L63" s="20">
        <f t="shared" si="9"/>
        <v>0.69400152418709826</v>
      </c>
      <c r="N63" s="20">
        <f t="shared" si="10"/>
        <v>0.6759308250669569</v>
      </c>
      <c r="O63" s="20">
        <f t="shared" si="11"/>
        <v>0.53923400994867965</v>
      </c>
      <c r="P63" s="20">
        <f t="shared" si="12"/>
        <v>0.72503629872356545</v>
      </c>
      <c r="R63" s="22">
        <f t="shared" si="13"/>
        <v>78.41704726279653</v>
      </c>
      <c r="S63" s="23">
        <f t="shared" si="14"/>
        <v>39.322940932020714</v>
      </c>
      <c r="T63" s="23">
        <f t="shared" si="15"/>
        <v>-11.850739434655555</v>
      </c>
      <c r="V63" s="20">
        <f t="shared" si="16"/>
        <v>88.520997566153511</v>
      </c>
      <c r="W63" s="20">
        <f t="shared" si="17"/>
        <v>0.48245593044897683</v>
      </c>
      <c r="X63" s="20">
        <f t="shared" si="18"/>
        <v>-0.29271284472015369</v>
      </c>
      <c r="Z63" s="20">
        <f t="shared" si="19"/>
        <v>4.870857673145629</v>
      </c>
      <c r="AA63" s="20">
        <f t="shared" si="20"/>
        <v>3.1224554166221781</v>
      </c>
      <c r="AB63" s="20">
        <f t="shared" si="21"/>
        <v>-1.5644686656068225</v>
      </c>
      <c r="AD63" s="20">
        <f t="shared" si="22"/>
        <v>0.71113185172746651</v>
      </c>
      <c r="AE63" s="20">
        <f t="shared" si="23"/>
        <v>0.53923400994867965</v>
      </c>
      <c r="AF63" s="20">
        <f t="shared" si="24"/>
        <v>0.66578172518233747</v>
      </c>
      <c r="AH63" s="20">
        <f t="shared" si="25"/>
        <v>0.89258594447435635</v>
      </c>
      <c r="AI63" s="20">
        <f t="shared" si="26"/>
        <v>0.81394006261031493</v>
      </c>
      <c r="AJ63" s="20">
        <f t="shared" si="27"/>
        <v>0.8731937597835927</v>
      </c>
    </row>
    <row r="64" spans="1:36" ht="13.8" x14ac:dyDescent="0.25">
      <c r="A64" s="25">
        <v>60</v>
      </c>
      <c r="B64" s="41">
        <f>Samples!K61</f>
        <v>221</v>
      </c>
      <c r="C64" s="41">
        <f>Samples!L61</f>
        <v>143</v>
      </c>
      <c r="D64" s="41">
        <f>Samples!M61</f>
        <v>201</v>
      </c>
      <c r="F64" s="20">
        <f t="shared" si="4"/>
        <v>0.8666666666666667</v>
      </c>
      <c r="G64" s="20">
        <f t="shared" si="5"/>
        <v>0.5607843137254902</v>
      </c>
      <c r="H64" s="20">
        <f t="shared" si="6"/>
        <v>0.78823529411764703</v>
      </c>
      <c r="J64" s="20">
        <f t="shared" si="7"/>
        <v>0.72317405582462291</v>
      </c>
      <c r="K64" s="20">
        <f t="shared" si="8"/>
        <v>0.27490010310383778</v>
      </c>
      <c r="L64" s="20">
        <f t="shared" si="9"/>
        <v>0.58424519449886425</v>
      </c>
      <c r="N64" s="20">
        <f t="shared" si="10"/>
        <v>0.50199751509905188</v>
      </c>
      <c r="O64" s="20">
        <f t="shared" si="11"/>
        <v>0.39253786105099764</v>
      </c>
      <c r="P64" s="20">
        <f t="shared" si="12"/>
        <v>0.6020504089385631</v>
      </c>
      <c r="R64" s="22">
        <f t="shared" si="13"/>
        <v>68.934703123530952</v>
      </c>
      <c r="S64" s="23">
        <f t="shared" si="14"/>
        <v>38.061978095458912</v>
      </c>
      <c r="T64" s="23">
        <f t="shared" si="15"/>
        <v>-17.707367025709519</v>
      </c>
      <c r="V64" s="20">
        <f t="shared" si="16"/>
        <v>80.710955379376642</v>
      </c>
      <c r="W64" s="20">
        <f t="shared" si="17"/>
        <v>0.54699084001922582</v>
      </c>
      <c r="X64" s="20">
        <f t="shared" si="18"/>
        <v>-0.43544229418593206</v>
      </c>
      <c r="Z64" s="20">
        <f t="shared" si="19"/>
        <v>3.5457630958447766</v>
      </c>
      <c r="AA64" s="20">
        <f t="shared" si="20"/>
        <v>2.1733776111284602</v>
      </c>
      <c r="AB64" s="20">
        <f t="shared" si="21"/>
        <v>-1.7194877410143015</v>
      </c>
      <c r="AD64" s="20">
        <f t="shared" si="22"/>
        <v>0.52814046827885519</v>
      </c>
      <c r="AE64" s="20">
        <f t="shared" si="23"/>
        <v>0.39253786105099764</v>
      </c>
      <c r="AF64" s="20">
        <f t="shared" si="24"/>
        <v>0.55284702381869888</v>
      </c>
      <c r="AH64" s="20">
        <f t="shared" si="25"/>
        <v>0.80831967277308125</v>
      </c>
      <c r="AI64" s="20">
        <f t="shared" si="26"/>
        <v>0.73219571658216343</v>
      </c>
      <c r="AJ64" s="20">
        <f t="shared" si="27"/>
        <v>0.82073255171071102</v>
      </c>
    </row>
    <row r="65" spans="1:36" ht="13.8" x14ac:dyDescent="0.25">
      <c r="A65" s="25">
        <v>61</v>
      </c>
      <c r="B65" s="41">
        <f>Samples!K62</f>
        <v>245</v>
      </c>
      <c r="C65" s="41">
        <f>Samples!L62</f>
        <v>160</v>
      </c>
      <c r="D65" s="41">
        <f>Samples!M62</f>
        <v>206</v>
      </c>
      <c r="F65" s="20">
        <f t="shared" si="4"/>
        <v>0.96078431372549022</v>
      </c>
      <c r="G65" s="20">
        <f t="shared" si="5"/>
        <v>0.62745098039215685</v>
      </c>
      <c r="H65" s="20">
        <f t="shared" si="6"/>
        <v>0.80784313725490198</v>
      </c>
      <c r="J65" s="20">
        <f t="shared" si="7"/>
        <v>0.91313872965926912</v>
      </c>
      <c r="K65" s="20">
        <f t="shared" si="8"/>
        <v>0.35175081178073203</v>
      </c>
      <c r="L65" s="20">
        <f t="shared" si="9"/>
        <v>0.61736284467301084</v>
      </c>
      <c r="N65" s="20">
        <f t="shared" si="10"/>
        <v>0.61379849586775082</v>
      </c>
      <c r="O65" s="20">
        <f t="shared" si="11"/>
        <v>0.49027907189653153</v>
      </c>
      <c r="P65" s="20">
        <f t="shared" si="12"/>
        <v>0.64635565810838402</v>
      </c>
      <c r="R65" s="22">
        <f t="shared" si="13"/>
        <v>75.468686158635577</v>
      </c>
      <c r="S65" s="23">
        <f t="shared" si="14"/>
        <v>37.915010490232547</v>
      </c>
      <c r="T65" s="23">
        <f t="shared" si="15"/>
        <v>-10.373503783679251</v>
      </c>
      <c r="V65" s="20">
        <f t="shared" si="16"/>
        <v>85.092186431746399</v>
      </c>
      <c r="W65" s="20">
        <f t="shared" si="17"/>
        <v>0.48019468069571181</v>
      </c>
      <c r="X65" s="20">
        <f t="shared" si="18"/>
        <v>-0.26706311949404499</v>
      </c>
      <c r="Z65" s="20">
        <f t="shared" si="19"/>
        <v>4.4286516341156172</v>
      </c>
      <c r="AA65" s="20">
        <f t="shared" si="20"/>
        <v>2.8776476372099213</v>
      </c>
      <c r="AB65" s="20">
        <f t="shared" si="21"/>
        <v>-1.3210174982230425</v>
      </c>
      <c r="AD65" s="20">
        <f t="shared" si="22"/>
        <v>0.64576380417438273</v>
      </c>
      <c r="AE65" s="20">
        <f t="shared" si="23"/>
        <v>0.49027907189653153</v>
      </c>
      <c r="AF65" s="20">
        <f t="shared" si="24"/>
        <v>0.59353136649071081</v>
      </c>
      <c r="AH65" s="20">
        <f t="shared" si="25"/>
        <v>0.86435317752042695</v>
      </c>
      <c r="AI65" s="20">
        <f t="shared" si="26"/>
        <v>0.78852315653996186</v>
      </c>
      <c r="AJ65" s="20">
        <f t="shared" si="27"/>
        <v>0.84039067545835811</v>
      </c>
    </row>
    <row r="66" spans="1:36" ht="13.8" x14ac:dyDescent="0.25">
      <c r="A66" s="25">
        <v>62</v>
      </c>
      <c r="B66" s="41">
        <f>Samples!K63</f>
        <v>255</v>
      </c>
      <c r="C66" s="41">
        <f>Samples!L63</f>
        <v>170</v>
      </c>
      <c r="D66" s="41">
        <f>Samples!M63</f>
        <v>255</v>
      </c>
      <c r="F66" s="20">
        <f t="shared" si="4"/>
        <v>1</v>
      </c>
      <c r="G66" s="20">
        <f t="shared" si="5"/>
        <v>0.66666666666666663</v>
      </c>
      <c r="H66" s="20">
        <f t="shared" si="6"/>
        <v>1</v>
      </c>
      <c r="J66" s="20">
        <f t="shared" si="7"/>
        <v>1</v>
      </c>
      <c r="K66" s="20">
        <f t="shared" si="8"/>
        <v>0.40218890191868978</v>
      </c>
      <c r="L66" s="20">
        <f t="shared" si="9"/>
        <v>1</v>
      </c>
      <c r="N66" s="20">
        <f t="shared" si="10"/>
        <v>0.73672275132612342</v>
      </c>
      <c r="O66" s="20">
        <f t="shared" si="11"/>
        <v>0.57244550265224703</v>
      </c>
      <c r="P66" s="20">
        <f t="shared" si="12"/>
        <v>1.0177409171087077</v>
      </c>
      <c r="R66" s="22">
        <f t="shared" si="13"/>
        <v>80.316946340926322</v>
      </c>
      <c r="S66" s="23">
        <f t="shared" si="14"/>
        <v>44.131102613810313</v>
      </c>
      <c r="T66" s="23">
        <f t="shared" si="15"/>
        <v>-29.475175278134813</v>
      </c>
      <c r="V66" s="20">
        <f t="shared" si="16"/>
        <v>96.26604824712949</v>
      </c>
      <c r="W66" s="20">
        <f t="shared" si="17"/>
        <v>0.58389334519308889</v>
      </c>
      <c r="X66" s="20">
        <f t="shared" si="18"/>
        <v>-0.58885614930126307</v>
      </c>
      <c r="Z66" s="20">
        <f t="shared" si="19"/>
        <v>5.1708544298175383</v>
      </c>
      <c r="AA66" s="20">
        <f t="shared" si="20"/>
        <v>2.7064197531278027</v>
      </c>
      <c r="AB66" s="20">
        <f t="shared" si="21"/>
        <v>-3.5000057755706382</v>
      </c>
      <c r="AD66" s="20">
        <f t="shared" si="22"/>
        <v>0.77508969103221825</v>
      </c>
      <c r="AE66" s="20">
        <f t="shared" si="23"/>
        <v>0.57244550265224703</v>
      </c>
      <c r="AF66" s="20">
        <f t="shared" si="24"/>
        <v>0.93456466217512191</v>
      </c>
      <c r="AH66" s="20">
        <f t="shared" si="25"/>
        <v>0.91858070816664061</v>
      </c>
      <c r="AI66" s="20">
        <f t="shared" si="26"/>
        <v>0.83031850293901999</v>
      </c>
      <c r="AJ66" s="20">
        <f t="shared" si="27"/>
        <v>0.97769437932969405</v>
      </c>
    </row>
    <row r="67" spans="1:36" ht="13.8" x14ac:dyDescent="0.25">
      <c r="A67" s="25">
        <v>63</v>
      </c>
      <c r="B67" s="41">
        <f>Samples!K64</f>
        <v>193</v>
      </c>
      <c r="C67" s="41">
        <f>Samples!L64</f>
        <v>133</v>
      </c>
      <c r="D67" s="41">
        <f>Samples!M64</f>
        <v>197</v>
      </c>
      <c r="F67" s="20">
        <f t="shared" si="4"/>
        <v>0.75686274509803919</v>
      </c>
      <c r="G67" s="20">
        <f t="shared" si="5"/>
        <v>0.52156862745098043</v>
      </c>
      <c r="H67" s="20">
        <f t="shared" si="6"/>
        <v>0.77254901960784317</v>
      </c>
      <c r="J67" s="20">
        <f t="shared" si="7"/>
        <v>0.53345799211673184</v>
      </c>
      <c r="K67" s="20">
        <f t="shared" si="8"/>
        <v>0.23477191591732866</v>
      </c>
      <c r="L67" s="20">
        <f t="shared" si="9"/>
        <v>0.55851487367828712</v>
      </c>
      <c r="N67" s="20">
        <f t="shared" si="10"/>
        <v>0.40476444777990772</v>
      </c>
      <c r="O67" s="20">
        <f t="shared" si="11"/>
        <v>0.32164681726766298</v>
      </c>
      <c r="P67" s="20">
        <f t="shared" si="12"/>
        <v>0.5691489390564104</v>
      </c>
      <c r="R67" s="22">
        <f t="shared" si="13"/>
        <v>63.478758640102015</v>
      </c>
      <c r="S67" s="23">
        <f t="shared" si="14"/>
        <v>33.591390062417069</v>
      </c>
      <c r="T67" s="23">
        <f t="shared" si="15"/>
        <v>-24.067832678373293</v>
      </c>
      <c r="V67" s="20">
        <f t="shared" si="16"/>
        <v>75.744272751462546</v>
      </c>
      <c r="W67" s="20">
        <f t="shared" si="17"/>
        <v>0.57706631389196616</v>
      </c>
      <c r="X67" s="20">
        <f t="shared" si="18"/>
        <v>-0.6217063321673244</v>
      </c>
      <c r="Z67" s="20">
        <f t="shared" si="19"/>
        <v>2.9054099686334176</v>
      </c>
      <c r="AA67" s="20">
        <f t="shared" si="20"/>
        <v>1.3430224806863098</v>
      </c>
      <c r="AB67" s="20">
        <f t="shared" si="21"/>
        <v>-1.9274002144529099</v>
      </c>
      <c r="AD67" s="20">
        <f t="shared" si="22"/>
        <v>0.42584371149911387</v>
      </c>
      <c r="AE67" s="20">
        <f t="shared" si="23"/>
        <v>0.32164681726766298</v>
      </c>
      <c r="AF67" s="20">
        <f t="shared" si="24"/>
        <v>0.52263447112618033</v>
      </c>
      <c r="AH67" s="20">
        <f t="shared" si="25"/>
        <v>0.75234449253950664</v>
      </c>
      <c r="AI67" s="20">
        <f t="shared" si="26"/>
        <v>0.6851617124146725</v>
      </c>
      <c r="AJ67" s="20">
        <f t="shared" si="27"/>
        <v>0.80550087580653895</v>
      </c>
    </row>
    <row r="68" spans="1:36" ht="13.8" x14ac:dyDescent="0.25">
      <c r="A68" s="25">
        <v>64</v>
      </c>
      <c r="B68" s="41">
        <f>Samples!K65</f>
        <v>255</v>
      </c>
      <c r="C68" s="41">
        <f>Samples!L65</f>
        <v>178</v>
      </c>
      <c r="D68" s="41">
        <f>Samples!M65</f>
        <v>255</v>
      </c>
      <c r="F68" s="20">
        <f t="shared" si="4"/>
        <v>1</v>
      </c>
      <c r="G68" s="20">
        <f t="shared" si="5"/>
        <v>0.69803921568627447</v>
      </c>
      <c r="H68" s="20">
        <f t="shared" si="6"/>
        <v>1</v>
      </c>
      <c r="J68" s="20">
        <f t="shared" si="7"/>
        <v>1</v>
      </c>
      <c r="K68" s="20">
        <f t="shared" si="8"/>
        <v>0.44540418235752111</v>
      </c>
      <c r="L68" s="20">
        <f t="shared" si="9"/>
        <v>1</v>
      </c>
      <c r="N68" s="20">
        <f t="shared" si="10"/>
        <v>0.75217653561104958</v>
      </c>
      <c r="O68" s="20">
        <f t="shared" si="11"/>
        <v>0.60335307122209914</v>
      </c>
      <c r="P68" s="20">
        <f t="shared" si="12"/>
        <v>1.0228921785370164</v>
      </c>
      <c r="R68" s="22">
        <f t="shared" si="13"/>
        <v>82.0201053938451</v>
      </c>
      <c r="S68" s="23">
        <f t="shared" si="14"/>
        <v>39.979121193130794</v>
      </c>
      <c r="T68" s="23">
        <f t="shared" si="15"/>
        <v>-26.868043593721946</v>
      </c>
      <c r="V68" s="20">
        <f t="shared" si="16"/>
        <v>95.118450296178821</v>
      </c>
      <c r="W68" s="20">
        <f t="shared" si="17"/>
        <v>0.53101327607283011</v>
      </c>
      <c r="X68" s="20">
        <f t="shared" si="18"/>
        <v>-0.59172156815818555</v>
      </c>
      <c r="Z68" s="20">
        <f t="shared" si="19"/>
        <v>5.4500400241035258</v>
      </c>
      <c r="AA68" s="20">
        <f t="shared" si="20"/>
        <v>2.5446676119519016</v>
      </c>
      <c r="AB68" s="20">
        <f t="shared" si="21"/>
        <v>-3.2909179563149897</v>
      </c>
      <c r="AD68" s="20">
        <f t="shared" si="22"/>
        <v>0.79134827523519158</v>
      </c>
      <c r="AE68" s="20">
        <f t="shared" si="23"/>
        <v>0.60335307122209914</v>
      </c>
      <c r="AF68" s="20">
        <f t="shared" si="24"/>
        <v>0.93929492978605733</v>
      </c>
      <c r="AH68" s="20">
        <f t="shared" si="25"/>
        <v>0.92495915095389181</v>
      </c>
      <c r="AI68" s="20">
        <f t="shared" si="26"/>
        <v>0.84500090856763022</v>
      </c>
      <c r="AJ68" s="20">
        <f t="shared" si="27"/>
        <v>0.97934112653623995</v>
      </c>
    </row>
    <row r="69" spans="1:36" ht="13.8" x14ac:dyDescent="0.25">
      <c r="A69" s="25">
        <v>65</v>
      </c>
      <c r="B69" s="41">
        <f>Samples!K66</f>
        <v>191</v>
      </c>
      <c r="C69" s="41">
        <f>Samples!L66</f>
        <v>168</v>
      </c>
      <c r="D69" s="41">
        <f>Samples!M66</f>
        <v>223</v>
      </c>
      <c r="F69" s="20">
        <f t="shared" si="4"/>
        <v>0.74901960784313726</v>
      </c>
      <c r="G69" s="20">
        <f t="shared" si="5"/>
        <v>0.6588235294117647</v>
      </c>
      <c r="H69" s="20">
        <f t="shared" si="6"/>
        <v>0.87450980392156863</v>
      </c>
      <c r="J69" s="20">
        <f t="shared" si="7"/>
        <v>0.52118048948410278</v>
      </c>
      <c r="K69" s="20">
        <f t="shared" si="8"/>
        <v>0.39178528783601491</v>
      </c>
      <c r="L69" s="20">
        <f t="shared" si="9"/>
        <v>0.73802367538468783</v>
      </c>
      <c r="N69" s="20">
        <f t="shared" si="10"/>
        <v>0.48825052620033904</v>
      </c>
      <c r="O69" s="20">
        <f t="shared" si="11"/>
        <v>0.44429311928741261</v>
      </c>
      <c r="P69" s="20">
        <f t="shared" si="12"/>
        <v>0.75825109321024198</v>
      </c>
      <c r="R69" s="22">
        <f t="shared" si="13"/>
        <v>72.514519954677226</v>
      </c>
      <c r="S69" s="23">
        <f t="shared" si="14"/>
        <v>18.90828655218213</v>
      </c>
      <c r="T69" s="23">
        <f t="shared" si="15"/>
        <v>-24.654597804540312</v>
      </c>
      <c r="V69" s="20">
        <f t="shared" si="16"/>
        <v>78.890608423945849</v>
      </c>
      <c r="W69" s="20">
        <f t="shared" si="17"/>
        <v>0.40480781416532841</v>
      </c>
      <c r="X69" s="20">
        <f t="shared" si="18"/>
        <v>-0.91654941134113133</v>
      </c>
      <c r="Z69" s="20">
        <f t="shared" si="19"/>
        <v>4.0132642030736534</v>
      </c>
      <c r="AA69" s="20">
        <f t="shared" si="20"/>
        <v>0.48637686054171914</v>
      </c>
      <c r="AB69" s="20">
        <f t="shared" si="21"/>
        <v>-2.3052731818012577</v>
      </c>
      <c r="AD69" s="20">
        <f t="shared" si="22"/>
        <v>0.51367756570261869</v>
      </c>
      <c r="AE69" s="20">
        <f t="shared" si="23"/>
        <v>0.44429311928741261</v>
      </c>
      <c r="AF69" s="20">
        <f t="shared" si="24"/>
        <v>0.69628199560169146</v>
      </c>
      <c r="AH69" s="20">
        <f t="shared" si="25"/>
        <v>0.80087277961020242</v>
      </c>
      <c r="AI69" s="20">
        <f t="shared" si="26"/>
        <v>0.76305620650583816</v>
      </c>
      <c r="AJ69" s="20">
        <f t="shared" si="27"/>
        <v>0.88632919552853973</v>
      </c>
    </row>
    <row r="70" spans="1:36" ht="13.8" x14ac:dyDescent="0.25">
      <c r="A70" s="25">
        <v>66</v>
      </c>
      <c r="B70" s="41">
        <f>Samples!K67</f>
        <v>198</v>
      </c>
      <c r="C70" s="41">
        <f>Samples!L67</f>
        <v>148</v>
      </c>
      <c r="D70" s="41">
        <f>Samples!M67</f>
        <v>216</v>
      </c>
      <c r="F70" s="20">
        <f t="shared" ref="F70:F133" si="28">B70/255</f>
        <v>0.77647058823529413</v>
      </c>
      <c r="G70" s="20">
        <f t="shared" ref="G70:G133" si="29">C70/255</f>
        <v>0.58039215686274515</v>
      </c>
      <c r="H70" s="20">
        <f t="shared" ref="H70:H133" si="30">D70/255</f>
        <v>0.84705882352941175</v>
      </c>
      <c r="J70" s="20">
        <f t="shared" ref="J70:J133" si="31">IF(F70 &gt; 0.04045, ((F70 +0.0555)/1.0555)^2.4,F70/12.92)</f>
        <v>0.56488411975504704</v>
      </c>
      <c r="K70" s="20">
        <f t="shared" ref="K70:K133" si="32">IF(G70 &gt; 0.04045, ((G70 +0.0555)/1.0555)^2.4,G70/12.92)</f>
        <v>0.29636066035495717</v>
      </c>
      <c r="L70" s="20">
        <f t="shared" ref="L70:L133" si="33">IF(H70 &gt; 0.04045, ((H70 +0.0555)/1.0555)^2.4,H70/12.92)</f>
        <v>0.68681768401464582</v>
      </c>
      <c r="N70" s="20">
        <f t="shared" ref="N70:N133" si="34">0.4124*J70+0.3576*K70+0.1805*L70</f>
        <v>0.46290737509455759</v>
      </c>
      <c r="O70" s="20">
        <f t="shared" ref="O70:O133" si="35">0.2126*J70+0.7152*K70+0.0722*L70</f>
        <v>0.38163974493164576</v>
      </c>
      <c r="P70" s="20">
        <f t="shared" ref="P70:P133" si="36">0.0193*J70+0.1192*K70+0.9505*L70</f>
        <v>0.69904866288150413</v>
      </c>
      <c r="R70" s="22">
        <f t="shared" ref="R70:R133" si="37">(116*AI70)-16</f>
        <v>68.141294290284691</v>
      </c>
      <c r="S70" s="23">
        <f t="shared" ref="S70:S133" si="38">500*(AH70-AI70)</f>
        <v>30.706585835019894</v>
      </c>
      <c r="T70" s="23">
        <f t="shared" ref="T70:T133" si="39">200*(AI70-AJ70)</f>
        <v>-27.455578461037256</v>
      </c>
      <c r="V70" s="20">
        <f t="shared" ref="V70:V133" si="40">SQRT(R70^2+S70^2+T70^2)</f>
        <v>79.623735090918728</v>
      </c>
      <c r="W70" s="20">
        <f t="shared" ref="W70:W133" si="41">ACOS(R70/V70)</f>
        <v>0.5437179393572118</v>
      </c>
      <c r="X70" s="20">
        <f t="shared" ref="X70:X133" si="42">ATAN2(S70,T70)</f>
        <v>-0.72956069547524893</v>
      </c>
      <c r="Z70" s="20">
        <f t="shared" ref="Z70:Z133" si="43">(116 * IF(O70/100 &gt; 0.008856,(O70/100)^(1/3),(7.787*O70/100)+(16/116))) - 16</f>
        <v>3.4473212847879608</v>
      </c>
      <c r="AA70" s="20">
        <f t="shared" ref="AA70:AA133" si="44">13*Z70*(( 4 * N70 ) / ( N70 + ( 15 * O70 ) + ( 3 * P70 ) ) - ( 4 * 95.047) / ( 95.047 + ( 15 * 100 ) + ( 3 * 108.883 ) ))</f>
        <v>1.1500211571458505</v>
      </c>
      <c r="AB70" s="20">
        <f t="shared" ref="AB70:AB133" si="45">13*Z70*(( 9 * O70 ) / ( N70 + ( 15 * O70 ) + ( 3 * P70 ) )-( 9 * 100 ) / ( 95.047 + ( 15 * 100 ) + ( 3 * 108.883 ) ))</f>
        <v>-2.4085156250759345</v>
      </c>
      <c r="AD70" s="20">
        <f t="shared" ref="AD70:AD133" si="46">N70/0.9505</f>
        <v>0.4870145976797029</v>
      </c>
      <c r="AE70" s="20">
        <f t="shared" ref="AE70:AE133" si="47">O70</f>
        <v>0.38163974493164576</v>
      </c>
      <c r="AF70" s="20">
        <f t="shared" ref="AF70:AF133" si="48">P70/1.089</f>
        <v>0.6419179640785162</v>
      </c>
      <c r="AH70" s="20">
        <f t="shared" ref="AH70:AH133" si="49">IF(AD70 &gt; 0.008856, AD70^(1/3), (7.787*AD70)+(16/116))</f>
        <v>0.78676915693111471</v>
      </c>
      <c r="AI70" s="20">
        <f t="shared" ref="AI70:AI133" si="50">IF(AE70 &gt; 0.008856, AE70^(1/3), (7.787*AE70)+(16/116))</f>
        <v>0.72535598526107492</v>
      </c>
      <c r="AJ70" s="20">
        <f t="shared" ref="AJ70:AJ133" si="51">IF(AF70 &gt; 0.008856, AF70^(1/3), (7.787*AF70)+(16/116))</f>
        <v>0.8626338775662612</v>
      </c>
    </row>
    <row r="71" spans="1:36" ht="13.8" x14ac:dyDescent="0.25">
      <c r="A71" s="25">
        <v>67</v>
      </c>
      <c r="B71" s="41">
        <f>Samples!K68</f>
        <v>255</v>
      </c>
      <c r="C71" s="41">
        <f>Samples!L68</f>
        <v>228</v>
      </c>
      <c r="D71" s="41">
        <f>Samples!M68</f>
        <v>255</v>
      </c>
      <c r="F71" s="20">
        <f t="shared" si="28"/>
        <v>1</v>
      </c>
      <c r="G71" s="20">
        <f t="shared" si="29"/>
        <v>0.89411764705882357</v>
      </c>
      <c r="H71" s="20">
        <f t="shared" si="30"/>
        <v>1</v>
      </c>
      <c r="J71" s="20">
        <f t="shared" si="31"/>
        <v>1</v>
      </c>
      <c r="K71" s="20">
        <f t="shared" si="32"/>
        <v>0.77592062052059474</v>
      </c>
      <c r="L71" s="20">
        <f t="shared" si="33"/>
        <v>1</v>
      </c>
      <c r="N71" s="20">
        <f t="shared" si="34"/>
        <v>0.87036921389816457</v>
      </c>
      <c r="O71" s="20">
        <f t="shared" si="35"/>
        <v>0.83973842779632935</v>
      </c>
      <c r="P71" s="20">
        <f t="shared" si="36"/>
        <v>1.062289737966055</v>
      </c>
      <c r="R71" s="22">
        <f t="shared" si="37"/>
        <v>93.439138366855261</v>
      </c>
      <c r="S71" s="23">
        <f t="shared" si="38"/>
        <v>13.814496938609032</v>
      </c>
      <c r="T71" s="23">
        <f t="shared" si="39"/>
        <v>-9.6631212260664512</v>
      </c>
      <c r="V71" s="20">
        <f t="shared" si="40"/>
        <v>94.947821545503714</v>
      </c>
      <c r="W71" s="20">
        <f t="shared" si="41"/>
        <v>0.17850412886513345</v>
      </c>
      <c r="X71" s="20">
        <f t="shared" si="42"/>
        <v>-0.61038451245578751</v>
      </c>
      <c r="Z71" s="20">
        <f t="shared" si="43"/>
        <v>7.5852900392100189</v>
      </c>
      <c r="AA71" s="20">
        <f t="shared" si="44"/>
        <v>1.1060219331158032</v>
      </c>
      <c r="AB71" s="20">
        <f t="shared" si="45"/>
        <v>-1.4312067722417701</v>
      </c>
      <c r="AD71" s="20">
        <f t="shared" si="46"/>
        <v>0.91569617453778496</v>
      </c>
      <c r="AE71" s="20">
        <f t="shared" si="47"/>
        <v>0.83973842779632935</v>
      </c>
      <c r="AF71" s="20">
        <f t="shared" si="48"/>
        <v>0.97547267030859042</v>
      </c>
      <c r="AH71" s="20">
        <f t="shared" si="49"/>
        <v>0.97106984186734957</v>
      </c>
      <c r="AI71" s="20">
        <f t="shared" si="50"/>
        <v>0.9434408479901315</v>
      </c>
      <c r="AJ71" s="20">
        <f t="shared" si="51"/>
        <v>0.99175645412046376</v>
      </c>
    </row>
    <row r="72" spans="1:36" ht="13.8" x14ac:dyDescent="0.25">
      <c r="A72" s="25">
        <v>68</v>
      </c>
      <c r="B72" s="41">
        <f>Samples!K69</f>
        <v>186</v>
      </c>
      <c r="C72" s="41">
        <f>Samples!L69</f>
        <v>141</v>
      </c>
      <c r="D72" s="41">
        <f>Samples!M69</f>
        <v>184</v>
      </c>
      <c r="F72" s="20">
        <f t="shared" si="28"/>
        <v>0.72941176470588232</v>
      </c>
      <c r="G72" s="20">
        <f t="shared" si="29"/>
        <v>0.55294117647058827</v>
      </c>
      <c r="H72" s="20">
        <f t="shared" si="30"/>
        <v>0.72156862745098038</v>
      </c>
      <c r="J72" s="20">
        <f t="shared" si="31"/>
        <v>0.49121344148693036</v>
      </c>
      <c r="K72" s="20">
        <f t="shared" si="32"/>
        <v>0.26657834256498103</v>
      </c>
      <c r="L72" s="20">
        <f t="shared" si="33"/>
        <v>0.47951558945568551</v>
      </c>
      <c r="N72" s="20">
        <f t="shared" si="34"/>
        <v>0.38445740246719851</v>
      </c>
      <c r="O72" s="20">
        <f t="shared" si="35"/>
        <v>0.32970983382129632</v>
      </c>
      <c r="P72" s="20">
        <f t="shared" si="36"/>
        <v>0.49703612563207256</v>
      </c>
      <c r="R72" s="22">
        <f t="shared" si="37"/>
        <v>64.137407644342602</v>
      </c>
      <c r="S72" s="23">
        <f t="shared" si="38"/>
        <v>24.353289564811533</v>
      </c>
      <c r="T72" s="23">
        <f t="shared" si="39"/>
        <v>-15.818806211727043</v>
      </c>
      <c r="V72" s="20">
        <f t="shared" si="40"/>
        <v>70.405428781652262</v>
      </c>
      <c r="W72" s="20">
        <f t="shared" si="41"/>
        <v>0.42516066892612003</v>
      </c>
      <c r="X72" s="20">
        <f t="shared" si="42"/>
        <v>-0.57606247786209819</v>
      </c>
      <c r="Z72" s="20">
        <f t="shared" si="43"/>
        <v>2.9782425521210634</v>
      </c>
      <c r="AA72" s="20">
        <f t="shared" si="44"/>
        <v>1.0689140159662098</v>
      </c>
      <c r="AB72" s="20">
        <f t="shared" si="45"/>
        <v>-1.2897744749573175</v>
      </c>
      <c r="AD72" s="20">
        <f t="shared" si="46"/>
        <v>0.40447911885028776</v>
      </c>
      <c r="AE72" s="20">
        <f t="shared" si="47"/>
        <v>0.32970983382129632</v>
      </c>
      <c r="AF72" s="20">
        <f t="shared" si="48"/>
        <v>0.45641517505240825</v>
      </c>
      <c r="AH72" s="20">
        <f t="shared" si="49"/>
        <v>0.739546300201542</v>
      </c>
      <c r="AI72" s="20">
        <f t="shared" si="50"/>
        <v>0.69083972107191893</v>
      </c>
      <c r="AJ72" s="20">
        <f t="shared" si="51"/>
        <v>0.76993375213055415</v>
      </c>
    </row>
    <row r="73" spans="1:36" ht="13.8" x14ac:dyDescent="0.25">
      <c r="A73" s="25">
        <v>69</v>
      </c>
      <c r="B73" s="41">
        <f>Samples!K70</f>
        <v>180</v>
      </c>
      <c r="C73" s="41">
        <f>Samples!L70</f>
        <v>149</v>
      </c>
      <c r="D73" s="41">
        <f>Samples!M70</f>
        <v>191</v>
      </c>
      <c r="F73" s="20">
        <f t="shared" si="28"/>
        <v>0.70588235294117652</v>
      </c>
      <c r="G73" s="20">
        <f t="shared" si="29"/>
        <v>0.58431372549019611</v>
      </c>
      <c r="H73" s="20">
        <f t="shared" si="30"/>
        <v>0.74901960784313726</v>
      </c>
      <c r="J73" s="20">
        <f t="shared" si="31"/>
        <v>0.45661162661727134</v>
      </c>
      <c r="K73" s="20">
        <f t="shared" si="32"/>
        <v>0.30076601079160442</v>
      </c>
      <c r="L73" s="20">
        <f t="shared" si="33"/>
        <v>0.52118048948410278</v>
      </c>
      <c r="N73" s="20">
        <f t="shared" si="34"/>
        <v>0.38993363862792096</v>
      </c>
      <c r="O73" s="20">
        <f t="shared" si="35"/>
        <v>0.34981271407773962</v>
      </c>
      <c r="P73" s="20">
        <f t="shared" si="36"/>
        <v>0.54004596813471228</v>
      </c>
      <c r="R73" s="22">
        <f t="shared" si="37"/>
        <v>65.734081381611091</v>
      </c>
      <c r="S73" s="23">
        <f t="shared" si="38"/>
        <v>19.218495374106748</v>
      </c>
      <c r="T73" s="23">
        <f t="shared" si="39"/>
        <v>-17.385256158990138</v>
      </c>
      <c r="V73" s="20">
        <f t="shared" si="40"/>
        <v>70.658100393674161</v>
      </c>
      <c r="W73" s="20">
        <f t="shared" si="41"/>
        <v>0.3755336228592554</v>
      </c>
      <c r="X73" s="20">
        <f t="shared" si="42"/>
        <v>-0.73535660637102152</v>
      </c>
      <c r="Z73" s="20">
        <f t="shared" si="43"/>
        <v>3.1598302612470945</v>
      </c>
      <c r="AA73" s="20">
        <f t="shared" si="44"/>
        <v>0.70163713778138392</v>
      </c>
      <c r="AB73" s="20">
        <f t="shared" si="45"/>
        <v>-1.4180295056909917</v>
      </c>
      <c r="AD73" s="20">
        <f t="shared" si="46"/>
        <v>0.41024054563695</v>
      </c>
      <c r="AE73" s="20">
        <f t="shared" si="47"/>
        <v>0.34981271407773962</v>
      </c>
      <c r="AF73" s="20">
        <f t="shared" si="48"/>
        <v>0.49590997992168256</v>
      </c>
      <c r="AH73" s="20">
        <f t="shared" si="49"/>
        <v>0.7430411405896884</v>
      </c>
      <c r="AI73" s="20">
        <f t="shared" si="50"/>
        <v>0.7046041498414749</v>
      </c>
      <c r="AJ73" s="20">
        <f t="shared" si="51"/>
        <v>0.79153043063642559</v>
      </c>
    </row>
    <row r="74" spans="1:36" ht="13.8" x14ac:dyDescent="0.25">
      <c r="A74" s="25">
        <v>70</v>
      </c>
      <c r="B74" s="41">
        <f>Samples!K71</f>
        <v>253</v>
      </c>
      <c r="C74" s="41">
        <f>Samples!L71</f>
        <v>166</v>
      </c>
      <c r="D74" s="41">
        <f>Samples!M71</f>
        <v>251</v>
      </c>
      <c r="F74" s="20">
        <f t="shared" si="28"/>
        <v>0.99215686274509807</v>
      </c>
      <c r="G74" s="20">
        <f t="shared" si="29"/>
        <v>0.65098039215686276</v>
      </c>
      <c r="H74" s="20">
        <f t="shared" si="30"/>
        <v>0.98431372549019602</v>
      </c>
      <c r="J74" s="20">
        <f t="shared" si="31"/>
        <v>0.98225891453371217</v>
      </c>
      <c r="K74" s="20">
        <f t="shared" si="32"/>
        <v>0.38154037344123581</v>
      </c>
      <c r="L74" s="20">
        <f t="shared" si="33"/>
        <v>0.96470280118804597</v>
      </c>
      <c r="N74" s="20">
        <f t="shared" si="34"/>
        <v>0.7156512695107311</v>
      </c>
      <c r="O74" s="20">
        <f t="shared" si="35"/>
        <v>0.55135746256081597</v>
      </c>
      <c r="P74" s="20">
        <f t="shared" si="36"/>
        <v>0.9813872220939337</v>
      </c>
      <c r="R74" s="22">
        <f t="shared" si="37"/>
        <v>79.119394035924884</v>
      </c>
      <c r="S74" s="23">
        <f t="shared" si="38"/>
        <v>44.871722851885011</v>
      </c>
      <c r="T74" s="23">
        <f t="shared" si="39"/>
        <v>-29.183420247047142</v>
      </c>
      <c r="V74" s="20">
        <f t="shared" si="40"/>
        <v>95.524981243777731</v>
      </c>
      <c r="W74" s="20">
        <f t="shared" si="41"/>
        <v>0.59480341357693767</v>
      </c>
      <c r="X74" s="20">
        <f t="shared" si="42"/>
        <v>-0.57663838074126628</v>
      </c>
      <c r="Z74" s="20">
        <f t="shared" si="43"/>
        <v>4.980367850714849</v>
      </c>
      <c r="AA74" s="20">
        <f t="shared" si="44"/>
        <v>2.7261949566910131</v>
      </c>
      <c r="AB74" s="20">
        <f t="shared" si="45"/>
        <v>-3.3924945278126644</v>
      </c>
      <c r="AD74" s="20">
        <f t="shared" si="46"/>
        <v>0.75292085166831257</v>
      </c>
      <c r="AE74" s="20">
        <f t="shared" si="47"/>
        <v>0.55135746256081597</v>
      </c>
      <c r="AF74" s="20">
        <f t="shared" si="48"/>
        <v>0.90118202212482434</v>
      </c>
      <c r="AH74" s="20">
        <f t="shared" si="49"/>
        <v>0.90973822187553621</v>
      </c>
      <c r="AI74" s="20">
        <f t="shared" si="50"/>
        <v>0.81999477617176619</v>
      </c>
      <c r="AJ74" s="20">
        <f t="shared" si="51"/>
        <v>0.96591187740700191</v>
      </c>
    </row>
    <row r="75" spans="1:36" ht="13.8" x14ac:dyDescent="0.25">
      <c r="A75" s="25">
        <v>71</v>
      </c>
      <c r="B75" s="41">
        <f>Samples!K72</f>
        <v>229</v>
      </c>
      <c r="C75" s="41">
        <f>Samples!L72</f>
        <v>164</v>
      </c>
      <c r="D75" s="41">
        <f>Samples!M72</f>
        <v>235</v>
      </c>
      <c r="F75" s="20">
        <f t="shared" si="28"/>
        <v>0.89803921568627454</v>
      </c>
      <c r="G75" s="20">
        <f t="shared" si="29"/>
        <v>0.64313725490196083</v>
      </c>
      <c r="H75" s="20">
        <f t="shared" si="30"/>
        <v>0.92156862745098034</v>
      </c>
      <c r="J75" s="20">
        <f t="shared" si="31"/>
        <v>0.78363309763963873</v>
      </c>
      <c r="K75" s="20">
        <f t="shared" si="32"/>
        <v>0.3714534594194136</v>
      </c>
      <c r="L75" s="20">
        <f t="shared" si="33"/>
        <v>0.83084573494473246</v>
      </c>
      <c r="N75" s="20">
        <f t="shared" si="34"/>
        <v>0.60596970171249342</v>
      </c>
      <c r="O75" s="20">
        <f t="shared" si="35"/>
        <v>0.49225097279796148</v>
      </c>
      <c r="P75" s="20">
        <f t="shared" si="36"/>
        <v>0.84912024221220728</v>
      </c>
      <c r="R75" s="22">
        <f t="shared" si="37"/>
        <v>75.591151044316319</v>
      </c>
      <c r="S75" s="23">
        <f t="shared" si="38"/>
        <v>35.541854342954423</v>
      </c>
      <c r="T75" s="23">
        <f t="shared" si="39"/>
        <v>-26.16584493980001</v>
      </c>
      <c r="V75" s="20">
        <f t="shared" si="40"/>
        <v>87.532262439366264</v>
      </c>
      <c r="W75" s="20">
        <f t="shared" si="41"/>
        <v>0.52846815777256406</v>
      </c>
      <c r="X75" s="20">
        <f t="shared" si="42"/>
        <v>-0.63460920486408523</v>
      </c>
      <c r="Z75" s="20">
        <f t="shared" si="43"/>
        <v>4.4464636572061629</v>
      </c>
      <c r="AA75" s="20">
        <f t="shared" si="44"/>
        <v>1.8608909499563833</v>
      </c>
      <c r="AB75" s="20">
        <f t="shared" si="45"/>
        <v>-2.7683659326705037</v>
      </c>
      <c r="AD75" s="20">
        <f t="shared" si="46"/>
        <v>0.63752730322198148</v>
      </c>
      <c r="AE75" s="20">
        <f t="shared" si="47"/>
        <v>0.49225097279796148</v>
      </c>
      <c r="AF75" s="20">
        <f t="shared" si="48"/>
        <v>0.77972474032342265</v>
      </c>
      <c r="AH75" s="20">
        <f t="shared" si="49"/>
        <v>0.86066259699898051</v>
      </c>
      <c r="AI75" s="20">
        <f t="shared" si="50"/>
        <v>0.78957888831307166</v>
      </c>
      <c r="AJ75" s="20">
        <f t="shared" si="51"/>
        <v>0.9204081130120717</v>
      </c>
    </row>
    <row r="76" spans="1:36" ht="13.8" x14ac:dyDescent="0.25">
      <c r="A76" s="25">
        <v>72</v>
      </c>
      <c r="B76" s="41">
        <f>Samples!K73</f>
        <v>248</v>
      </c>
      <c r="C76" s="41">
        <f>Samples!L73</f>
        <v>77</v>
      </c>
      <c r="D76" s="41">
        <f>Samples!M73</f>
        <v>183</v>
      </c>
      <c r="F76" s="20">
        <f t="shared" si="28"/>
        <v>0.97254901960784312</v>
      </c>
      <c r="G76" s="20">
        <f t="shared" si="29"/>
        <v>0.30196078431372547</v>
      </c>
      <c r="H76" s="20">
        <f t="shared" si="30"/>
        <v>0.71764705882352942</v>
      </c>
      <c r="J76" s="20">
        <f t="shared" si="31"/>
        <v>0.93871423879686899</v>
      </c>
      <c r="K76" s="20">
        <f t="shared" si="32"/>
        <v>7.4378668426111294E-2</v>
      </c>
      <c r="L76" s="20">
        <f t="shared" si="33"/>
        <v>0.47372825562702031</v>
      </c>
      <c r="N76" s="20">
        <f t="shared" si="34"/>
        <v>0.49923151404968336</v>
      </c>
      <c r="O76" s="20">
        <f t="shared" si="35"/>
        <v>0.28696945088284004</v>
      </c>
      <c r="P76" s="20">
        <f t="shared" si="36"/>
        <v>0.47726182905865489</v>
      </c>
      <c r="R76" s="22">
        <f t="shared" si="37"/>
        <v>60.513231539066624</v>
      </c>
      <c r="S76" s="23">
        <f t="shared" si="38"/>
        <v>73.617751538070706</v>
      </c>
      <c r="T76" s="23">
        <f t="shared" si="39"/>
        <v>-19.997598192685494</v>
      </c>
      <c r="V76" s="20">
        <f t="shared" si="40"/>
        <v>97.37211339134987</v>
      </c>
      <c r="W76" s="20">
        <f t="shared" si="41"/>
        <v>0.90018674364188855</v>
      </c>
      <c r="X76" s="20">
        <f t="shared" si="42"/>
        <v>-0.26524068301050097</v>
      </c>
      <c r="Z76" s="20">
        <f t="shared" si="43"/>
        <v>2.5921720922686262</v>
      </c>
      <c r="AA76" s="20">
        <f t="shared" si="44"/>
        <v>4.1249442240024967</v>
      </c>
      <c r="AB76" s="20">
        <f t="shared" si="45"/>
        <v>-1.8245324241427359</v>
      </c>
      <c r="AD76" s="20">
        <f t="shared" si="46"/>
        <v>0.52523041983133445</v>
      </c>
      <c r="AE76" s="20">
        <f t="shared" si="47"/>
        <v>0.28696945088284004</v>
      </c>
      <c r="AF76" s="20">
        <f t="shared" si="48"/>
        <v>0.43825695964982087</v>
      </c>
      <c r="AH76" s="20">
        <f t="shared" si="49"/>
        <v>0.80683232668878468</v>
      </c>
      <c r="AI76" s="20">
        <f t="shared" si="50"/>
        <v>0.65959682361264327</v>
      </c>
      <c r="AJ76" s="20">
        <f t="shared" si="51"/>
        <v>0.75958481457607074</v>
      </c>
    </row>
    <row r="77" spans="1:36" ht="13.8" x14ac:dyDescent="0.25">
      <c r="A77" s="25">
        <v>73</v>
      </c>
      <c r="B77" s="41">
        <f>Samples!K74</f>
        <v>156</v>
      </c>
      <c r="C77" s="41">
        <f>Samples!L74</f>
        <v>99</v>
      </c>
      <c r="D77" s="41">
        <f>Samples!M74</f>
        <v>171</v>
      </c>
      <c r="F77" s="20">
        <f t="shared" si="28"/>
        <v>0.61176470588235299</v>
      </c>
      <c r="G77" s="20">
        <f t="shared" si="29"/>
        <v>0.38823529411764707</v>
      </c>
      <c r="H77" s="20">
        <f t="shared" si="30"/>
        <v>0.6705882352941176</v>
      </c>
      <c r="J77" s="20">
        <f t="shared" si="31"/>
        <v>0.33267165538683185</v>
      </c>
      <c r="K77" s="20">
        <f t="shared" si="32"/>
        <v>0.12496769676535592</v>
      </c>
      <c r="L77" s="20">
        <f t="shared" si="33"/>
        <v>0.40745043862105507</v>
      </c>
      <c r="N77" s="20">
        <f t="shared" si="34"/>
        <v>0.25542704321592113</v>
      </c>
      <c r="O77" s="20">
        <f t="shared" si="35"/>
        <v>0.18952081233026316</v>
      </c>
      <c r="P77" s="20">
        <f t="shared" si="36"/>
        <v>0.40859835431270913</v>
      </c>
      <c r="R77" s="22">
        <f t="shared" si="37"/>
        <v>50.631096310295447</v>
      </c>
      <c r="S77" s="23">
        <f t="shared" si="38"/>
        <v>35.454368493999802</v>
      </c>
      <c r="T77" s="23">
        <f t="shared" si="39"/>
        <v>-29.370045564284332</v>
      </c>
      <c r="V77" s="20">
        <f t="shared" si="40"/>
        <v>68.433323281416619</v>
      </c>
      <c r="W77" s="20">
        <f t="shared" si="41"/>
        <v>0.73793370450709994</v>
      </c>
      <c r="X77" s="20">
        <f t="shared" si="42"/>
        <v>-0.69181381849304602</v>
      </c>
      <c r="Z77" s="20">
        <f t="shared" si="43"/>
        <v>1.7119263361142814</v>
      </c>
      <c r="AA77" s="20">
        <f t="shared" si="44"/>
        <v>0.85561820215774975</v>
      </c>
      <c r="AB77" s="20">
        <f t="shared" si="45"/>
        <v>-1.6439723089767362</v>
      </c>
      <c r="AD77" s="20">
        <f t="shared" si="46"/>
        <v>0.26872913541917004</v>
      </c>
      <c r="AE77" s="20">
        <f t="shared" si="47"/>
        <v>0.18952081233026316</v>
      </c>
      <c r="AF77" s="20">
        <f t="shared" si="48"/>
        <v>0.37520510037897992</v>
      </c>
      <c r="AH77" s="20">
        <f t="shared" si="49"/>
        <v>0.64531473966296038</v>
      </c>
      <c r="AI77" s="20">
        <f t="shared" si="50"/>
        <v>0.57440600267496078</v>
      </c>
      <c r="AJ77" s="20">
        <f t="shared" si="51"/>
        <v>0.72125623049638243</v>
      </c>
    </row>
    <row r="78" spans="1:36" ht="13.8" x14ac:dyDescent="0.25">
      <c r="A78" s="25">
        <v>74</v>
      </c>
      <c r="B78" s="41">
        <f>Samples!K75</f>
        <v>255</v>
      </c>
      <c r="C78" s="41">
        <f>Samples!L75</f>
        <v>74</v>
      </c>
      <c r="D78" s="41">
        <f>Samples!M75</f>
        <v>204</v>
      </c>
      <c r="F78" s="20">
        <f t="shared" si="28"/>
        <v>1</v>
      </c>
      <c r="G78" s="20">
        <f t="shared" si="29"/>
        <v>0.29019607843137257</v>
      </c>
      <c r="H78" s="20">
        <f t="shared" si="30"/>
        <v>0.8</v>
      </c>
      <c r="J78" s="20">
        <f t="shared" si="31"/>
        <v>1</v>
      </c>
      <c r="K78" s="20">
        <f t="shared" si="32"/>
        <v>6.8638362924243482E-2</v>
      </c>
      <c r="L78" s="20">
        <f t="shared" si="33"/>
        <v>0.6039879343462955</v>
      </c>
      <c r="N78" s="20">
        <f t="shared" si="34"/>
        <v>0.54596490073121573</v>
      </c>
      <c r="O78" s="20">
        <f t="shared" si="35"/>
        <v>0.30529808602322145</v>
      </c>
      <c r="P78" s="20">
        <f t="shared" si="36"/>
        <v>0.60157222445672365</v>
      </c>
      <c r="R78" s="22">
        <f t="shared" si="37"/>
        <v>62.108689221682113</v>
      </c>
      <c r="S78" s="23">
        <f t="shared" si="38"/>
        <v>78.955238647965331</v>
      </c>
      <c r="T78" s="23">
        <f t="shared" si="39"/>
        <v>-29.43288667197621</v>
      </c>
      <c r="V78" s="20">
        <f t="shared" si="40"/>
        <v>104.6790991776202</v>
      </c>
      <c r="W78" s="20">
        <f t="shared" si="41"/>
        <v>0.93561356140168039</v>
      </c>
      <c r="X78" s="20">
        <f t="shared" si="42"/>
        <v>-0.35682242502163558</v>
      </c>
      <c r="Z78" s="20">
        <f t="shared" si="43"/>
        <v>2.757733187200877</v>
      </c>
      <c r="AA78" s="20">
        <f t="shared" si="44"/>
        <v>4.2047109328231418</v>
      </c>
      <c r="AB78" s="20">
        <f t="shared" si="45"/>
        <v>-2.5760050848797098</v>
      </c>
      <c r="AD78" s="20">
        <f t="shared" si="46"/>
        <v>0.57439758099023219</v>
      </c>
      <c r="AE78" s="20">
        <f t="shared" si="47"/>
        <v>0.30529808602322145</v>
      </c>
      <c r="AF78" s="20">
        <f t="shared" si="48"/>
        <v>0.55240791961131652</v>
      </c>
      <c r="AH78" s="20">
        <f t="shared" si="49"/>
        <v>0.83126124644836263</v>
      </c>
      <c r="AI78" s="20">
        <f t="shared" si="50"/>
        <v>0.67335076915243197</v>
      </c>
      <c r="AJ78" s="20">
        <f t="shared" si="51"/>
        <v>0.82051520251231302</v>
      </c>
    </row>
    <row r="79" spans="1:36" ht="13.8" x14ac:dyDescent="0.25">
      <c r="A79" s="25">
        <v>75</v>
      </c>
      <c r="B79" s="41">
        <f>Samples!K76</f>
        <v>195</v>
      </c>
      <c r="C79" s="41">
        <f>Samples!L76</f>
        <v>81</v>
      </c>
      <c r="D79" s="41">
        <f>Samples!M76</f>
        <v>108</v>
      </c>
      <c r="F79" s="20">
        <f t="shared" si="28"/>
        <v>0.76470588235294112</v>
      </c>
      <c r="G79" s="20">
        <f t="shared" si="29"/>
        <v>0.31764705882352939</v>
      </c>
      <c r="H79" s="20">
        <f t="shared" si="30"/>
        <v>0.42352941176470588</v>
      </c>
      <c r="J79" s="20">
        <f t="shared" si="31"/>
        <v>0.54590257238747031</v>
      </c>
      <c r="K79" s="20">
        <f t="shared" si="32"/>
        <v>8.2454105464405722E-2</v>
      </c>
      <c r="L79" s="20">
        <f t="shared" si="33"/>
        <v>0.15016525573845643</v>
      </c>
      <c r="N79" s="20">
        <f t="shared" si="34"/>
        <v>0.28172063762745564</v>
      </c>
      <c r="O79" s="20">
        <f t="shared" si="35"/>
        <v>0.18587199458203571</v>
      </c>
      <c r="P79" s="20">
        <f t="shared" si="36"/>
        <v>0.16309652459783819</v>
      </c>
      <c r="R79" s="22">
        <f t="shared" si="37"/>
        <v>50.200709251407716</v>
      </c>
      <c r="S79" s="23">
        <f t="shared" si="38"/>
        <v>48.021350074245071</v>
      </c>
      <c r="T79" s="23">
        <f t="shared" si="39"/>
        <v>7.9282907910684042</v>
      </c>
      <c r="V79" s="20">
        <f t="shared" si="40"/>
        <v>69.921520772687074</v>
      </c>
      <c r="W79" s="20">
        <f t="shared" si="41"/>
        <v>0.76993212983835935</v>
      </c>
      <c r="X79" s="20">
        <f t="shared" si="42"/>
        <v>0.16362327552860231</v>
      </c>
      <c r="Z79" s="20">
        <f t="shared" si="43"/>
        <v>1.6789668572999616</v>
      </c>
      <c r="AA79" s="20">
        <f t="shared" si="44"/>
        <v>2.5925847629583325</v>
      </c>
      <c r="AB79" s="20">
        <f t="shared" si="45"/>
        <v>3.6776364702965636E-2</v>
      </c>
      <c r="AD79" s="20">
        <f t="shared" si="46"/>
        <v>0.29639204379532419</v>
      </c>
      <c r="AE79" s="20">
        <f t="shared" si="47"/>
        <v>0.18587199458203571</v>
      </c>
      <c r="AF79" s="20">
        <f t="shared" si="48"/>
        <v>0.14976724021840054</v>
      </c>
      <c r="AH79" s="20">
        <f t="shared" si="49"/>
        <v>0.6667384695571773</v>
      </c>
      <c r="AI79" s="20">
        <f t="shared" si="50"/>
        <v>0.57069576940868716</v>
      </c>
      <c r="AJ79" s="20">
        <f t="shared" si="51"/>
        <v>0.53105431545334514</v>
      </c>
    </row>
    <row r="80" spans="1:36" ht="13.8" x14ac:dyDescent="0.25">
      <c r="A80" s="25">
        <v>76</v>
      </c>
      <c r="B80" s="41">
        <f>Samples!K77</f>
        <v>228</v>
      </c>
      <c r="C80" s="41">
        <f>Samples!L77</f>
        <v>118</v>
      </c>
      <c r="D80" s="41">
        <f>Samples!M77</f>
        <v>187</v>
      </c>
      <c r="F80" s="20">
        <f t="shared" si="28"/>
        <v>0.89411764705882357</v>
      </c>
      <c r="G80" s="20">
        <f t="shared" si="29"/>
        <v>0.46274509803921571</v>
      </c>
      <c r="H80" s="20">
        <f t="shared" si="30"/>
        <v>0.73333333333333328</v>
      </c>
      <c r="J80" s="20">
        <f t="shared" si="31"/>
        <v>0.77592062052059474</v>
      </c>
      <c r="K80" s="20">
        <f t="shared" si="32"/>
        <v>0.18137804504066221</v>
      </c>
      <c r="L80" s="20">
        <f t="shared" si="33"/>
        <v>0.49712412485687163</v>
      </c>
      <c r="N80" s="20">
        <f t="shared" si="34"/>
        <v>0.4745813573458994</v>
      </c>
      <c r="O80" s="20">
        <f t="shared" si="35"/>
        <v>0.3305746635504262</v>
      </c>
      <c r="P80" s="20">
        <f t="shared" si="36"/>
        <v>0.50911201162135089</v>
      </c>
      <c r="R80" s="22">
        <f t="shared" si="37"/>
        <v>64.207413345997864</v>
      </c>
      <c r="S80" s="23">
        <f t="shared" si="38"/>
        <v>50.942453108170582</v>
      </c>
      <c r="T80" s="23">
        <f t="shared" si="39"/>
        <v>-16.935217957663706</v>
      </c>
      <c r="V80" s="20">
        <f t="shared" si="40"/>
        <v>83.693052665890718</v>
      </c>
      <c r="W80" s="20">
        <f t="shared" si="41"/>
        <v>0.69636737358369261</v>
      </c>
      <c r="X80" s="20">
        <f t="shared" si="42"/>
        <v>-0.32094472776653876</v>
      </c>
      <c r="Z80" s="20">
        <f t="shared" si="43"/>
        <v>2.9860544898779153</v>
      </c>
      <c r="AA80" s="20">
        <f t="shared" si="44"/>
        <v>2.907017618018453</v>
      </c>
      <c r="AB80" s="20">
        <f t="shared" si="45"/>
        <v>-1.5877653546825581</v>
      </c>
      <c r="AD80" s="20">
        <f t="shared" si="46"/>
        <v>0.49929653587154066</v>
      </c>
      <c r="AE80" s="20">
        <f t="shared" si="47"/>
        <v>0.3305746635504262</v>
      </c>
      <c r="AF80" s="20">
        <f t="shared" si="48"/>
        <v>0.4675041429029852</v>
      </c>
      <c r="AH80" s="20">
        <f t="shared" si="49"/>
        <v>0.79332812471632275</v>
      </c>
      <c r="AI80" s="20">
        <f t="shared" si="50"/>
        <v>0.69144321849998158</v>
      </c>
      <c r="AJ80" s="20">
        <f t="shared" si="51"/>
        <v>0.77611930828830011</v>
      </c>
    </row>
    <row r="81" spans="1:36" ht="13.8" x14ac:dyDescent="0.25">
      <c r="A81" s="25">
        <v>77</v>
      </c>
      <c r="B81" s="41">
        <f>Samples!K78</f>
        <v>178</v>
      </c>
      <c r="C81" s="41">
        <f>Samples!L78</f>
        <v>58</v>
      </c>
      <c r="D81" s="41">
        <f>Samples!M78</f>
        <v>124</v>
      </c>
      <c r="F81" s="20">
        <f t="shared" si="28"/>
        <v>0.69803921568627447</v>
      </c>
      <c r="G81" s="20">
        <f t="shared" si="29"/>
        <v>0.22745098039215686</v>
      </c>
      <c r="H81" s="20">
        <f t="shared" si="30"/>
        <v>0.48627450980392156</v>
      </c>
      <c r="J81" s="20">
        <f t="shared" si="31"/>
        <v>0.44540418235752111</v>
      </c>
      <c r="K81" s="20">
        <f t="shared" si="32"/>
        <v>4.2443101971952647E-2</v>
      </c>
      <c r="L81" s="20">
        <f t="shared" si="33"/>
        <v>0.20177380900707903</v>
      </c>
      <c r="N81" s="20">
        <f t="shared" si="34"/>
        <v>0.2352825105951897</v>
      </c>
      <c r="O81" s="20">
        <f t="shared" si="35"/>
        <v>0.13961630470986061</v>
      </c>
      <c r="P81" s="20">
        <f t="shared" si="36"/>
        <v>0.20544152393578552</v>
      </c>
      <c r="R81" s="22">
        <f t="shared" si="37"/>
        <v>44.177854824950195</v>
      </c>
      <c r="S81" s="23">
        <f t="shared" si="38"/>
        <v>54.554520145753237</v>
      </c>
      <c r="T81" s="23">
        <f t="shared" si="39"/>
        <v>-10.950367312193565</v>
      </c>
      <c r="V81" s="20">
        <f t="shared" si="40"/>
        <v>71.047794262311399</v>
      </c>
      <c r="W81" s="20">
        <f t="shared" si="41"/>
        <v>0.89975133610051139</v>
      </c>
      <c r="X81" s="20">
        <f t="shared" si="42"/>
        <v>-0.19809101423894859</v>
      </c>
      <c r="Z81" s="20">
        <f t="shared" si="43"/>
        <v>1.261142911139796</v>
      </c>
      <c r="AA81" s="20">
        <f t="shared" si="44"/>
        <v>1.9942141435700784</v>
      </c>
      <c r="AB81" s="20">
        <f t="shared" si="45"/>
        <v>-0.68511544840540584</v>
      </c>
      <c r="AD81" s="20">
        <f t="shared" si="46"/>
        <v>0.24753551877452887</v>
      </c>
      <c r="AE81" s="20">
        <f t="shared" si="47"/>
        <v>0.13961630470986061</v>
      </c>
      <c r="AF81" s="20">
        <f t="shared" si="48"/>
        <v>0.18865153713111618</v>
      </c>
      <c r="AH81" s="20">
        <f t="shared" si="49"/>
        <v>0.62788365085142195</v>
      </c>
      <c r="AI81" s="20">
        <f t="shared" si="50"/>
        <v>0.51877461055991547</v>
      </c>
      <c r="AJ81" s="20">
        <f t="shared" si="51"/>
        <v>0.5735264471208833</v>
      </c>
    </row>
    <row r="82" spans="1:36" ht="13.8" x14ac:dyDescent="0.25">
      <c r="A82" s="25">
        <v>78</v>
      </c>
      <c r="B82" s="41">
        <f>Samples!K79</f>
        <v>133</v>
      </c>
      <c r="C82" s="41">
        <f>Samples!L79</f>
        <v>43</v>
      </c>
      <c r="D82" s="41">
        <f>Samples!M79</f>
        <v>85</v>
      </c>
      <c r="F82" s="20">
        <f t="shared" si="28"/>
        <v>0.52156862745098043</v>
      </c>
      <c r="G82" s="20">
        <f t="shared" si="29"/>
        <v>0.16862745098039217</v>
      </c>
      <c r="H82" s="20">
        <f t="shared" si="30"/>
        <v>0.33333333333333331</v>
      </c>
      <c r="J82" s="20">
        <f t="shared" si="31"/>
        <v>0.23477191591732866</v>
      </c>
      <c r="K82" s="20">
        <f t="shared" si="32"/>
        <v>2.4259863569649959E-2</v>
      </c>
      <c r="L82" s="20">
        <f t="shared" si="33"/>
        <v>9.101911361566134E-2</v>
      </c>
      <c r="N82" s="20">
        <f t="shared" si="34"/>
        <v>0.12192421534444003</v>
      </c>
      <c r="O82" s="20">
        <f t="shared" si="35"/>
        <v>7.3834743752088469E-2</v>
      </c>
      <c r="P82" s="20">
        <f t="shared" si="36"/>
        <v>9.3936541206392832E-2</v>
      </c>
      <c r="R82" s="22">
        <f t="shared" si="37"/>
        <v>32.664423162141134</v>
      </c>
      <c r="S82" s="23">
        <f t="shared" si="38"/>
        <v>42.40328559512843</v>
      </c>
      <c r="T82" s="23">
        <f t="shared" si="39"/>
        <v>-4.4646085533605939</v>
      </c>
      <c r="V82" s="20">
        <f t="shared" si="40"/>
        <v>53.711599299519925</v>
      </c>
      <c r="W82" s="20">
        <f t="shared" si="41"/>
        <v>0.9170750255958916</v>
      </c>
      <c r="X82" s="20">
        <f t="shared" si="42"/>
        <v>-0.10490270786714991</v>
      </c>
      <c r="Z82" s="20">
        <f t="shared" si="43"/>
        <v>0.66694333353311563</v>
      </c>
      <c r="AA82" s="20">
        <f t="shared" si="44"/>
        <v>1.082655935375495</v>
      </c>
      <c r="AB82" s="20">
        <f t="shared" si="45"/>
        <v>-0.24820469988893465</v>
      </c>
      <c r="AD82" s="20">
        <f t="shared" si="46"/>
        <v>0.1282737668010942</v>
      </c>
      <c r="AE82" s="20">
        <f t="shared" si="47"/>
        <v>7.3834743752088469E-2</v>
      </c>
      <c r="AF82" s="20">
        <f t="shared" si="48"/>
        <v>8.6259450143611416E-2</v>
      </c>
      <c r="AH82" s="20">
        <f t="shared" si="49"/>
        <v>0.50432746051905974</v>
      </c>
      <c r="AI82" s="20">
        <f t="shared" si="50"/>
        <v>0.41952088932880288</v>
      </c>
      <c r="AJ82" s="20">
        <f t="shared" si="51"/>
        <v>0.44184393209560585</v>
      </c>
    </row>
    <row r="83" spans="1:36" ht="13.8" x14ac:dyDescent="0.25">
      <c r="A83" s="25">
        <v>79</v>
      </c>
      <c r="B83" s="41">
        <f>Samples!K80</f>
        <v>218</v>
      </c>
      <c r="C83" s="41">
        <f>Samples!L80</f>
        <v>17</v>
      </c>
      <c r="D83" s="41">
        <f>Samples!M80</f>
        <v>177</v>
      </c>
      <c r="F83" s="20">
        <f t="shared" si="28"/>
        <v>0.85490196078431369</v>
      </c>
      <c r="G83" s="20">
        <f t="shared" si="29"/>
        <v>6.6666666666666666E-2</v>
      </c>
      <c r="H83" s="20">
        <f t="shared" si="30"/>
        <v>0.69411764705882351</v>
      </c>
      <c r="J83" s="20">
        <f t="shared" si="31"/>
        <v>0.70122900612886929</v>
      </c>
      <c r="K83" s="20">
        <f t="shared" si="32"/>
        <v>5.6544031253428287E-3</v>
      </c>
      <c r="L83" s="20">
        <f t="shared" si="33"/>
        <v>0.43986130080055708</v>
      </c>
      <c r="N83" s="20">
        <f t="shared" si="34"/>
        <v>0.3706038214796688</v>
      </c>
      <c r="O83" s="20">
        <f t="shared" si="35"/>
        <v>0.184883301736043</v>
      </c>
      <c r="P83" s="20">
        <f t="shared" si="36"/>
        <v>0.43229589108175753</v>
      </c>
      <c r="R83" s="22">
        <f t="shared" si="37"/>
        <v>50.083121942097847</v>
      </c>
      <c r="S83" s="23">
        <f t="shared" si="38"/>
        <v>80.436182294199583</v>
      </c>
      <c r="T83" s="23">
        <f t="shared" si="39"/>
        <v>-33.051309028619855</v>
      </c>
      <c r="V83" s="20">
        <f t="shared" si="40"/>
        <v>100.35281537674007</v>
      </c>
      <c r="W83" s="20">
        <f t="shared" si="41"/>
        <v>1.0482706029612388</v>
      </c>
      <c r="X83" s="20">
        <f t="shared" si="42"/>
        <v>-0.38986833881235106</v>
      </c>
      <c r="Z83" s="20">
        <f t="shared" si="43"/>
        <v>1.6700360739175366</v>
      </c>
      <c r="AA83" s="20">
        <f t="shared" si="44"/>
        <v>2.9522281737080514</v>
      </c>
      <c r="AB83" s="20">
        <f t="shared" si="45"/>
        <v>-2.0328682231200874</v>
      </c>
      <c r="AD83" s="20">
        <f t="shared" si="46"/>
        <v>0.38990407309802083</v>
      </c>
      <c r="AE83" s="20">
        <f t="shared" si="47"/>
        <v>0.184883301736043</v>
      </c>
      <c r="AF83" s="20">
        <f t="shared" si="48"/>
        <v>0.39696592385836321</v>
      </c>
      <c r="AH83" s="20">
        <f t="shared" si="49"/>
        <v>0.73055445029613919</v>
      </c>
      <c r="AI83" s="20">
        <f t="shared" si="50"/>
        <v>0.56968208570774004</v>
      </c>
      <c r="AJ83" s="20">
        <f t="shared" si="51"/>
        <v>0.73493863085083933</v>
      </c>
    </row>
    <row r="84" spans="1:36" ht="13.8" x14ac:dyDescent="0.25">
      <c r="A84" s="25">
        <v>80</v>
      </c>
      <c r="B84" s="41">
        <f>Samples!K81</f>
        <v>255</v>
      </c>
      <c r="C84" s="41">
        <f>Samples!L81</f>
        <v>162</v>
      </c>
      <c r="D84" s="41">
        <f>Samples!M81</f>
        <v>255</v>
      </c>
      <c r="F84" s="20">
        <f t="shared" si="28"/>
        <v>1</v>
      </c>
      <c r="G84" s="20">
        <f t="shared" si="29"/>
        <v>0.63529411764705879</v>
      </c>
      <c r="H84" s="20">
        <f t="shared" si="30"/>
        <v>1</v>
      </c>
      <c r="J84" s="20">
        <f t="shared" si="31"/>
        <v>1</v>
      </c>
      <c r="K84" s="20">
        <f t="shared" si="32"/>
        <v>0.361523841781628</v>
      </c>
      <c r="L84" s="20">
        <f t="shared" si="33"/>
        <v>1</v>
      </c>
      <c r="N84" s="20">
        <f t="shared" si="34"/>
        <v>0.72218092582111015</v>
      </c>
      <c r="O84" s="20">
        <f t="shared" si="35"/>
        <v>0.54336185164222039</v>
      </c>
      <c r="P84" s="20">
        <f t="shared" si="36"/>
        <v>1.01289364194037</v>
      </c>
      <c r="R84" s="22">
        <f t="shared" si="37"/>
        <v>78.657356257048079</v>
      </c>
      <c r="S84" s="23">
        <f t="shared" si="38"/>
        <v>48.242498781556954</v>
      </c>
      <c r="T84" s="23">
        <f t="shared" si="39"/>
        <v>-32.025607180203131</v>
      </c>
      <c r="V84" s="20">
        <f t="shared" si="40"/>
        <v>97.672708047321919</v>
      </c>
      <c r="W84" s="20">
        <f t="shared" si="41"/>
        <v>0.6345886905122462</v>
      </c>
      <c r="X84" s="20">
        <f t="shared" si="42"/>
        <v>-0.58604754069143239</v>
      </c>
      <c r="Z84" s="20">
        <f t="shared" si="43"/>
        <v>4.9081441369360448</v>
      </c>
      <c r="AA84" s="20">
        <f t="shared" si="44"/>
        <v>2.8508455283658272</v>
      </c>
      <c r="AB84" s="20">
        <f t="shared" si="45"/>
        <v>-3.6866946412612798</v>
      </c>
      <c r="AD84" s="20">
        <f t="shared" si="46"/>
        <v>0.75979055846513432</v>
      </c>
      <c r="AE84" s="20">
        <f t="shared" si="47"/>
        <v>0.54336185164222039</v>
      </c>
      <c r="AF84" s="20">
        <f t="shared" si="48"/>
        <v>0.93011353713532607</v>
      </c>
      <c r="AH84" s="20">
        <f t="shared" si="49"/>
        <v>0.91249668943421802</v>
      </c>
      <c r="AI84" s="20">
        <f t="shared" si="50"/>
        <v>0.81601169187110412</v>
      </c>
      <c r="AJ84" s="20">
        <f t="shared" si="51"/>
        <v>0.97613972777211977</v>
      </c>
    </row>
    <row r="85" spans="1:36" ht="13.8" x14ac:dyDescent="0.25">
      <c r="A85" s="25">
        <v>81</v>
      </c>
      <c r="B85" s="41">
        <f>Samples!K82</f>
        <v>255</v>
      </c>
      <c r="C85" s="41">
        <f>Samples!L82</f>
        <v>135</v>
      </c>
      <c r="D85" s="41">
        <f>Samples!M82</f>
        <v>255</v>
      </c>
      <c r="F85" s="20">
        <f t="shared" si="28"/>
        <v>1</v>
      </c>
      <c r="G85" s="20">
        <f t="shared" si="29"/>
        <v>0.52941176470588236</v>
      </c>
      <c r="H85" s="20">
        <f t="shared" si="30"/>
        <v>1</v>
      </c>
      <c r="J85" s="20">
        <f t="shared" si="31"/>
        <v>1</v>
      </c>
      <c r="K85" s="20">
        <f t="shared" si="32"/>
        <v>0.24250298330585524</v>
      </c>
      <c r="L85" s="20">
        <f t="shared" si="33"/>
        <v>1</v>
      </c>
      <c r="N85" s="20">
        <f t="shared" si="34"/>
        <v>0.67961906683017381</v>
      </c>
      <c r="O85" s="20">
        <f t="shared" si="35"/>
        <v>0.45823813366034766</v>
      </c>
      <c r="P85" s="20">
        <f t="shared" si="36"/>
        <v>0.99870635561005794</v>
      </c>
      <c r="R85" s="22">
        <f t="shared" si="37"/>
        <v>73.431064126253318</v>
      </c>
      <c r="S85" s="23">
        <f t="shared" si="38"/>
        <v>61.624513672240475</v>
      </c>
      <c r="T85" s="23">
        <f t="shared" si="39"/>
        <v>-40.120667513460795</v>
      </c>
      <c r="V85" s="20">
        <f t="shared" si="40"/>
        <v>103.9200164827727</v>
      </c>
      <c r="W85" s="20">
        <f t="shared" si="41"/>
        <v>0.78609855025071118</v>
      </c>
      <c r="X85" s="20">
        <f t="shared" si="42"/>
        <v>-0.57711332137973115</v>
      </c>
      <c r="Z85" s="20">
        <f t="shared" si="43"/>
        <v>4.1392284023032282</v>
      </c>
      <c r="AA85" s="20">
        <f t="shared" si="44"/>
        <v>3.2206612468487288</v>
      </c>
      <c r="AB85" s="20">
        <f t="shared" si="45"/>
        <v>-4.1647136060062646</v>
      </c>
      <c r="AD85" s="20">
        <f t="shared" si="46"/>
        <v>0.71501216920586408</v>
      </c>
      <c r="AE85" s="20">
        <f t="shared" si="47"/>
        <v>0.45823813366034766</v>
      </c>
      <c r="AF85" s="20">
        <f t="shared" si="48"/>
        <v>0.91708572599638016</v>
      </c>
      <c r="AH85" s="20">
        <f t="shared" si="49"/>
        <v>0.89420647670873366</v>
      </c>
      <c r="AI85" s="20">
        <f t="shared" si="50"/>
        <v>0.7709574493642527</v>
      </c>
      <c r="AJ85" s="20">
        <f t="shared" si="51"/>
        <v>0.97156078693155667</v>
      </c>
    </row>
    <row r="86" spans="1:36" ht="13.8" x14ac:dyDescent="0.25">
      <c r="A86" s="25">
        <v>82</v>
      </c>
      <c r="B86" s="41">
        <f>Samples!K83</f>
        <v>221</v>
      </c>
      <c r="C86" s="41">
        <f>Samples!L83</f>
        <v>164</v>
      </c>
      <c r="D86" s="41">
        <f>Samples!M83</f>
        <v>255</v>
      </c>
      <c r="F86" s="20">
        <f t="shared" si="28"/>
        <v>0.8666666666666667</v>
      </c>
      <c r="G86" s="20">
        <f t="shared" si="29"/>
        <v>0.64313725490196083</v>
      </c>
      <c r="H86" s="20">
        <f t="shared" si="30"/>
        <v>1</v>
      </c>
      <c r="J86" s="20">
        <f t="shared" si="31"/>
        <v>0.72317405582462291</v>
      </c>
      <c r="K86" s="20">
        <f t="shared" si="32"/>
        <v>0.3714534594194136</v>
      </c>
      <c r="L86" s="20">
        <f t="shared" si="33"/>
        <v>1</v>
      </c>
      <c r="N86" s="20">
        <f t="shared" si="34"/>
        <v>0.61156873771045683</v>
      </c>
      <c r="O86" s="20">
        <f t="shared" si="35"/>
        <v>0.49161031844507941</v>
      </c>
      <c r="P86" s="20">
        <f t="shared" si="36"/>
        <v>1.0087345116402093</v>
      </c>
      <c r="R86" s="22">
        <f t="shared" si="37"/>
        <v>75.551399137634263</v>
      </c>
      <c r="S86" s="23">
        <f t="shared" si="38"/>
        <v>37.034528516062203</v>
      </c>
      <c r="T86" s="23">
        <f t="shared" si="39"/>
        <v>-37.113124956948184</v>
      </c>
      <c r="V86" s="20">
        <f t="shared" si="40"/>
        <v>91.961699952377984</v>
      </c>
      <c r="W86" s="20">
        <f t="shared" si="41"/>
        <v>0.60666691619169211</v>
      </c>
      <c r="X86" s="20">
        <f t="shared" si="42"/>
        <v>-0.78645816203216812</v>
      </c>
      <c r="Z86" s="20">
        <f t="shared" si="43"/>
        <v>4.440676677688927</v>
      </c>
      <c r="AA86" s="20">
        <f t="shared" si="44"/>
        <v>1.4032679742779748</v>
      </c>
      <c r="AB86" s="20">
        <f t="shared" si="45"/>
        <v>-3.841581923322019</v>
      </c>
      <c r="AD86" s="20">
        <f t="shared" si="46"/>
        <v>0.64341792499785044</v>
      </c>
      <c r="AE86" s="20">
        <f t="shared" si="47"/>
        <v>0.49161031844507941</v>
      </c>
      <c r="AF86" s="20">
        <f t="shared" si="48"/>
        <v>0.92629431739229506</v>
      </c>
      <c r="AH86" s="20">
        <f t="shared" si="49"/>
        <v>0.86330525649448875</v>
      </c>
      <c r="AI86" s="20">
        <f t="shared" si="50"/>
        <v>0.78923619946236434</v>
      </c>
      <c r="AJ86" s="20">
        <f t="shared" si="51"/>
        <v>0.97480182424710526</v>
      </c>
    </row>
    <row r="87" spans="1:36" ht="13.8" x14ac:dyDescent="0.25">
      <c r="A87" s="25">
        <v>83</v>
      </c>
      <c r="B87" s="41">
        <f>Samples!K84</f>
        <v>255</v>
      </c>
      <c r="C87" s="41">
        <f>Samples!L84</f>
        <v>138</v>
      </c>
      <c r="D87" s="41">
        <f>Samples!M84</f>
        <v>255</v>
      </c>
      <c r="F87" s="20">
        <f t="shared" si="28"/>
        <v>1</v>
      </c>
      <c r="G87" s="20">
        <f t="shared" si="29"/>
        <v>0.54117647058823526</v>
      </c>
      <c r="H87" s="20">
        <f t="shared" si="30"/>
        <v>1</v>
      </c>
      <c r="J87" s="20">
        <f t="shared" si="31"/>
        <v>1</v>
      </c>
      <c r="K87" s="20">
        <f t="shared" si="32"/>
        <v>0.25437452689793683</v>
      </c>
      <c r="L87" s="20">
        <f t="shared" si="33"/>
        <v>1</v>
      </c>
      <c r="N87" s="20">
        <f t="shared" si="34"/>
        <v>0.68386433081870213</v>
      </c>
      <c r="O87" s="20">
        <f t="shared" si="35"/>
        <v>0.4667286616374044</v>
      </c>
      <c r="P87" s="20">
        <f t="shared" si="36"/>
        <v>1.000121443606234</v>
      </c>
      <c r="R87" s="22">
        <f t="shared" si="37"/>
        <v>73.980032650019382</v>
      </c>
      <c r="S87" s="23">
        <f t="shared" si="38"/>
        <v>60.187286943446551</v>
      </c>
      <c r="T87" s="23">
        <f t="shared" si="39"/>
        <v>-39.265901738155542</v>
      </c>
      <c r="V87" s="20">
        <f t="shared" si="40"/>
        <v>103.13760604077056</v>
      </c>
      <c r="W87" s="20">
        <f t="shared" si="41"/>
        <v>0.77088479395185971</v>
      </c>
      <c r="X87" s="20">
        <f t="shared" si="42"/>
        <v>-0.57805722831432094</v>
      </c>
      <c r="Z87" s="20">
        <f t="shared" si="43"/>
        <v>4.215922662277741</v>
      </c>
      <c r="AA87" s="20">
        <f t="shared" si="44"/>
        <v>3.1878753660496564</v>
      </c>
      <c r="AB87" s="20">
        <f t="shared" si="45"/>
        <v>-4.1223363654414067</v>
      </c>
      <c r="AD87" s="20">
        <f t="shared" si="46"/>
        <v>0.71947851743156455</v>
      </c>
      <c r="AE87" s="20">
        <f t="shared" si="47"/>
        <v>0.4667286616374044</v>
      </c>
      <c r="AF87" s="20">
        <f t="shared" si="48"/>
        <v>0.91838516400939763</v>
      </c>
      <c r="AH87" s="20">
        <f t="shared" si="49"/>
        <v>0.89606451052499125</v>
      </c>
      <c r="AI87" s="20">
        <f t="shared" si="50"/>
        <v>0.77568993663809815</v>
      </c>
      <c r="AJ87" s="20">
        <f t="shared" si="51"/>
        <v>0.97201944532887585</v>
      </c>
    </row>
    <row r="88" spans="1:36" ht="13.8" x14ac:dyDescent="0.25">
      <c r="A88" s="25">
        <v>84</v>
      </c>
      <c r="B88" s="41">
        <f>Samples!K85</f>
        <v>221</v>
      </c>
      <c r="C88" s="41">
        <f>Samples!L85</f>
        <v>115</v>
      </c>
      <c r="D88" s="41">
        <f>Samples!M85</f>
        <v>205</v>
      </c>
      <c r="F88" s="20">
        <f t="shared" si="28"/>
        <v>0.8666666666666667</v>
      </c>
      <c r="G88" s="20">
        <f t="shared" si="29"/>
        <v>0.45098039215686275</v>
      </c>
      <c r="H88" s="20">
        <f t="shared" si="30"/>
        <v>0.80392156862745101</v>
      </c>
      <c r="J88" s="20">
        <f t="shared" si="31"/>
        <v>0.72317405582462291</v>
      </c>
      <c r="K88" s="20">
        <f t="shared" si="32"/>
        <v>0.17165266794603923</v>
      </c>
      <c r="L88" s="20">
        <f t="shared" si="33"/>
        <v>0.61065402900695354</v>
      </c>
      <c r="N88" s="20">
        <f t="shared" si="34"/>
        <v>0.46984302691533325</v>
      </c>
      <c r="O88" s="20">
        <f t="shared" si="35"/>
        <v>0.32060201327762411</v>
      </c>
      <c r="P88" s="20">
        <f t="shared" si="36"/>
        <v>0.61484491186769241</v>
      </c>
      <c r="R88" s="22">
        <f t="shared" si="37"/>
        <v>63.392608454220536</v>
      </c>
      <c r="S88" s="23">
        <f t="shared" si="38"/>
        <v>53.129996444841623</v>
      </c>
      <c r="T88" s="23">
        <f t="shared" si="39"/>
        <v>-28.417350659168395</v>
      </c>
      <c r="V88" s="20">
        <f t="shared" si="40"/>
        <v>87.458362363727886</v>
      </c>
      <c r="W88" s="20">
        <f t="shared" si="41"/>
        <v>0.76000600854153166</v>
      </c>
      <c r="X88" s="20">
        <f t="shared" si="42"/>
        <v>-0.49114867756862735</v>
      </c>
      <c r="Z88" s="20">
        <f t="shared" si="43"/>
        <v>2.8959723377757172</v>
      </c>
      <c r="AA88" s="20">
        <f t="shared" si="44"/>
        <v>2.4843922750873628</v>
      </c>
      <c r="AB88" s="20">
        <f t="shared" si="45"/>
        <v>-2.3821480549437388</v>
      </c>
      <c r="AD88" s="20">
        <f t="shared" si="46"/>
        <v>0.49431144336173932</v>
      </c>
      <c r="AE88" s="20">
        <f t="shared" si="47"/>
        <v>0.32060201327762411</v>
      </c>
      <c r="AF88" s="20">
        <f t="shared" si="48"/>
        <v>0.56459587866638428</v>
      </c>
      <c r="AH88" s="20">
        <f t="shared" si="49"/>
        <v>0.7906790312881361</v>
      </c>
      <c r="AI88" s="20">
        <f t="shared" si="50"/>
        <v>0.68441903839845286</v>
      </c>
      <c r="AJ88" s="20">
        <f t="shared" si="51"/>
        <v>0.82650579169429483</v>
      </c>
    </row>
    <row r="89" spans="1:36" ht="13.8" x14ac:dyDescent="0.25">
      <c r="A89" s="25">
        <v>85</v>
      </c>
      <c r="B89" s="41">
        <f>Samples!K86</f>
        <v>252</v>
      </c>
      <c r="C89" s="41">
        <f>Samples!L86</f>
        <v>47</v>
      </c>
      <c r="D89" s="41">
        <f>Samples!M86</f>
        <v>147</v>
      </c>
      <c r="F89" s="20">
        <f t="shared" si="28"/>
        <v>0.9882352941176471</v>
      </c>
      <c r="G89" s="20">
        <f t="shared" si="29"/>
        <v>0.18431372549019609</v>
      </c>
      <c r="H89" s="20">
        <f t="shared" si="30"/>
        <v>0.57647058823529407</v>
      </c>
      <c r="J89" s="20">
        <f t="shared" si="31"/>
        <v>0.97345777098459552</v>
      </c>
      <c r="K89" s="20">
        <f t="shared" si="32"/>
        <v>2.8536316668685634E-2</v>
      </c>
      <c r="L89" s="20">
        <f t="shared" si="33"/>
        <v>0.29199318139183156</v>
      </c>
      <c r="N89" s="20">
        <f t="shared" si="34"/>
        <v>0.46436334083599479</v>
      </c>
      <c r="O89" s="20">
        <f t="shared" si="35"/>
        <v>0.24844820348925922</v>
      </c>
      <c r="P89" s="20">
        <f t="shared" si="36"/>
        <v>0.29972878283984589</v>
      </c>
      <c r="R89" s="22">
        <f t="shared" si="37"/>
        <v>56.923909395902413</v>
      </c>
      <c r="S89" s="23">
        <f t="shared" si="38"/>
        <v>79.469383883040038</v>
      </c>
      <c r="T89" s="23">
        <f t="shared" si="39"/>
        <v>-4.3649945348537944</v>
      </c>
      <c r="V89" s="20">
        <f t="shared" si="40"/>
        <v>97.850741504355469</v>
      </c>
      <c r="W89" s="20">
        <f t="shared" si="41"/>
        <v>0.94992728130300763</v>
      </c>
      <c r="X89" s="20">
        <f t="shared" si="42"/>
        <v>-5.4871607126690883E-2</v>
      </c>
      <c r="Z89" s="20">
        <f t="shared" si="43"/>
        <v>2.2442127462621997</v>
      </c>
      <c r="AA89" s="20">
        <f t="shared" si="44"/>
        <v>4.8740150604224812</v>
      </c>
      <c r="AB89" s="20">
        <f t="shared" si="45"/>
        <v>-0.84783221461444824</v>
      </c>
      <c r="AD89" s="20">
        <f t="shared" si="46"/>
        <v>0.4885463869921039</v>
      </c>
      <c r="AE89" s="20">
        <f t="shared" si="47"/>
        <v>0.24844820348925922</v>
      </c>
      <c r="AF89" s="20">
        <f t="shared" si="48"/>
        <v>0.2752330420935224</v>
      </c>
      <c r="AH89" s="20">
        <f t="shared" si="49"/>
        <v>0.78759315911006633</v>
      </c>
      <c r="AI89" s="20">
        <f t="shared" si="50"/>
        <v>0.62865439134398626</v>
      </c>
      <c r="AJ89" s="20">
        <f t="shared" si="51"/>
        <v>0.65047936401825524</v>
      </c>
    </row>
    <row r="90" spans="1:36" ht="13.8" x14ac:dyDescent="0.25">
      <c r="A90" s="25">
        <v>86</v>
      </c>
      <c r="B90" s="41">
        <f>Samples!K87</f>
        <v>236</v>
      </c>
      <c r="C90" s="41">
        <f>Samples!L87</f>
        <v>160</v>
      </c>
      <c r="D90" s="41">
        <f>Samples!M87</f>
        <v>240</v>
      </c>
      <c r="F90" s="20">
        <f t="shared" si="28"/>
        <v>0.92549019607843142</v>
      </c>
      <c r="G90" s="20">
        <f t="shared" si="29"/>
        <v>0.62745098039215685</v>
      </c>
      <c r="H90" s="20">
        <f t="shared" si="30"/>
        <v>0.94117647058823528</v>
      </c>
      <c r="J90" s="20">
        <f t="shared" si="31"/>
        <v>0.83887148236913878</v>
      </c>
      <c r="K90" s="20">
        <f t="shared" si="32"/>
        <v>0.35175081178073203</v>
      </c>
      <c r="L90" s="20">
        <f t="shared" si="33"/>
        <v>0.87142561806905949</v>
      </c>
      <c r="N90" s="20">
        <f t="shared" si="34"/>
        <v>0.62902901368328779</v>
      </c>
      <c r="O90" s="20">
        <f t="shared" si="35"/>
        <v>0.4928331873618445</v>
      </c>
      <c r="P90" s="20">
        <f t="shared" si="36"/>
        <v>0.88640896634862876</v>
      </c>
      <c r="R90" s="22">
        <f t="shared" si="37"/>
        <v>75.627246921542493</v>
      </c>
      <c r="S90" s="23">
        <f t="shared" si="38"/>
        <v>40.777004985020568</v>
      </c>
      <c r="T90" s="23">
        <f t="shared" si="39"/>
        <v>-28.759721240165661</v>
      </c>
      <c r="V90" s="20">
        <f t="shared" si="40"/>
        <v>90.605552690176694</v>
      </c>
      <c r="W90" s="20">
        <f t="shared" si="41"/>
        <v>0.58323273063599568</v>
      </c>
      <c r="X90" s="20">
        <f t="shared" si="42"/>
        <v>-0.61426924241395753</v>
      </c>
      <c r="Z90" s="20">
        <f t="shared" si="43"/>
        <v>4.4517227547845515</v>
      </c>
      <c r="AA90" s="20">
        <f t="shared" si="44"/>
        <v>2.1838114285214343</v>
      </c>
      <c r="AB90" s="20">
        <f t="shared" si="45"/>
        <v>-3.0705209378322409</v>
      </c>
      <c r="AD90" s="20">
        <f t="shared" si="46"/>
        <v>0.66178749466942433</v>
      </c>
      <c r="AE90" s="20">
        <f t="shared" si="47"/>
        <v>0.4928331873618445</v>
      </c>
      <c r="AF90" s="20">
        <f t="shared" si="48"/>
        <v>0.81396599297394745</v>
      </c>
      <c r="AH90" s="20">
        <f t="shared" si="49"/>
        <v>0.87144406963851095</v>
      </c>
      <c r="AI90" s="20">
        <f t="shared" si="50"/>
        <v>0.78989005966846981</v>
      </c>
      <c r="AJ90" s="20">
        <f t="shared" si="51"/>
        <v>0.93368866586929811</v>
      </c>
    </row>
    <row r="91" spans="1:36" ht="13.8" x14ac:dyDescent="0.25">
      <c r="A91" s="25">
        <v>87</v>
      </c>
      <c r="B91" s="41">
        <f>Samples!K88</f>
        <v>229</v>
      </c>
      <c r="C91" s="41">
        <f>Samples!L88</f>
        <v>100</v>
      </c>
      <c r="D91" s="41">
        <f>Samples!M88</f>
        <v>172</v>
      </c>
      <c r="F91" s="20">
        <f t="shared" si="28"/>
        <v>0.89803921568627454</v>
      </c>
      <c r="G91" s="20">
        <f t="shared" si="29"/>
        <v>0.39215686274509803</v>
      </c>
      <c r="H91" s="20">
        <f t="shared" si="30"/>
        <v>0.67450980392156867</v>
      </c>
      <c r="J91" s="20">
        <f t="shared" si="31"/>
        <v>0.78363309763963873</v>
      </c>
      <c r="K91" s="20">
        <f t="shared" si="32"/>
        <v>0.12763471763104536</v>
      </c>
      <c r="L91" s="20">
        <f t="shared" si="33"/>
        <v>0.4127519104120676</v>
      </c>
      <c r="N91" s="20">
        <f t="shared" si="34"/>
        <v>0.44331418432082703</v>
      </c>
      <c r="O91" s="20">
        <f t="shared" si="35"/>
        <v>0.28768543453966211</v>
      </c>
      <c r="P91" s="20">
        <f t="shared" si="36"/>
        <v>0.42265886797273589</v>
      </c>
      <c r="R91" s="22">
        <f t="shared" si="37"/>
        <v>60.576811740103579</v>
      </c>
      <c r="S91" s="23">
        <f t="shared" si="38"/>
        <v>57.681731794385293</v>
      </c>
      <c r="T91" s="23">
        <f t="shared" si="39"/>
        <v>-13.858273112994546</v>
      </c>
      <c r="V91" s="20">
        <f t="shared" si="40"/>
        <v>84.78669728837005</v>
      </c>
      <c r="W91" s="20">
        <f t="shared" si="41"/>
        <v>0.77494248973537205</v>
      </c>
      <c r="X91" s="20">
        <f t="shared" si="42"/>
        <v>-0.23578523691628861</v>
      </c>
      <c r="Z91" s="20">
        <f t="shared" si="43"/>
        <v>2.5986395153620023</v>
      </c>
      <c r="AA91" s="20">
        <f t="shared" si="44"/>
        <v>3.256610318494443</v>
      </c>
      <c r="AB91" s="20">
        <f t="shared" si="45"/>
        <v>-1.3077417749188152</v>
      </c>
      <c r="AD91" s="20">
        <f t="shared" si="46"/>
        <v>0.46640103558214313</v>
      </c>
      <c r="AE91" s="20">
        <f t="shared" si="47"/>
        <v>0.28768543453966211</v>
      </c>
      <c r="AF91" s="20">
        <f t="shared" si="48"/>
        <v>0.38811649951582727</v>
      </c>
      <c r="AH91" s="20">
        <f t="shared" si="49"/>
        <v>0.77550839238276692</v>
      </c>
      <c r="AI91" s="20">
        <f t="shared" si="50"/>
        <v>0.66014492879399633</v>
      </c>
      <c r="AJ91" s="20">
        <f t="shared" si="51"/>
        <v>0.72943629435896906</v>
      </c>
    </row>
    <row r="92" spans="1:36" ht="13.8" x14ac:dyDescent="0.25">
      <c r="A92" s="25">
        <v>88</v>
      </c>
      <c r="B92" s="41">
        <f>Samples!K89</f>
        <v>209</v>
      </c>
      <c r="C92" s="41">
        <f>Samples!L89</f>
        <v>165</v>
      </c>
      <c r="D92" s="41">
        <f>Samples!M89</f>
        <v>191</v>
      </c>
      <c r="F92" s="20">
        <f t="shared" si="28"/>
        <v>0.81960784313725488</v>
      </c>
      <c r="G92" s="20">
        <f t="shared" si="29"/>
        <v>0.6470588235294118</v>
      </c>
      <c r="H92" s="20">
        <f t="shared" si="30"/>
        <v>0.74901960784313726</v>
      </c>
      <c r="J92" s="20">
        <f t="shared" si="31"/>
        <v>0.63774639533159339</v>
      </c>
      <c r="K92" s="20">
        <f t="shared" si="32"/>
        <v>0.37647721027249076</v>
      </c>
      <c r="L92" s="20">
        <f t="shared" si="33"/>
        <v>0.52118048948410278</v>
      </c>
      <c r="N92" s="20">
        <f t="shared" si="34"/>
        <v>0.49170794218007235</v>
      </c>
      <c r="O92" s="20">
        <f t="shared" si="35"/>
        <v>0.44247061577513436</v>
      </c>
      <c r="P92" s="20">
        <f t="shared" si="36"/>
        <v>0.55256664414902035</v>
      </c>
      <c r="R92" s="22">
        <f t="shared" si="37"/>
        <v>72.393324361313105</v>
      </c>
      <c r="S92" s="23">
        <f t="shared" si="38"/>
        <v>20.37365356449089</v>
      </c>
      <c r="T92" s="23">
        <f t="shared" si="39"/>
        <v>-7.1178818324325377</v>
      </c>
      <c r="V92" s="20">
        <f t="shared" si="40"/>
        <v>75.541666737163368</v>
      </c>
      <c r="W92" s="20">
        <f t="shared" si="41"/>
        <v>0.28972281097687458</v>
      </c>
      <c r="X92" s="20">
        <f t="shared" si="42"/>
        <v>-0.33611077113430232</v>
      </c>
      <c r="Z92" s="20">
        <f t="shared" si="43"/>
        <v>3.996801674647525</v>
      </c>
      <c r="AA92" s="20">
        <f t="shared" si="44"/>
        <v>1.351335922546461</v>
      </c>
      <c r="AB92" s="20">
        <f t="shared" si="45"/>
        <v>-0.78522458519764071</v>
      </c>
      <c r="AD92" s="20">
        <f t="shared" si="46"/>
        <v>0.51731503648613608</v>
      </c>
      <c r="AE92" s="20">
        <f t="shared" si="47"/>
        <v>0.44247061577513436</v>
      </c>
      <c r="AF92" s="20">
        <f t="shared" si="48"/>
        <v>0.50740738673004626</v>
      </c>
      <c r="AH92" s="20">
        <f t="shared" si="49"/>
        <v>0.80275872403685333</v>
      </c>
      <c r="AI92" s="20">
        <f t="shared" si="50"/>
        <v>0.76201141690787155</v>
      </c>
      <c r="AJ92" s="20">
        <f t="shared" si="51"/>
        <v>0.79760082607003424</v>
      </c>
    </row>
    <row r="93" spans="1:36" ht="13.8" x14ac:dyDescent="0.25">
      <c r="A93" s="25">
        <v>89</v>
      </c>
      <c r="B93" s="41">
        <f>Samples!K90</f>
        <v>255</v>
      </c>
      <c r="C93" s="41">
        <f>Samples!L90</f>
        <v>144</v>
      </c>
      <c r="D93" s="41">
        <f>Samples!M90</f>
        <v>246</v>
      </c>
      <c r="F93" s="20">
        <f t="shared" si="28"/>
        <v>1</v>
      </c>
      <c r="G93" s="20">
        <f t="shared" si="29"/>
        <v>0.56470588235294117</v>
      </c>
      <c r="H93" s="20">
        <f t="shared" si="30"/>
        <v>0.96470588235294119</v>
      </c>
      <c r="J93" s="20">
        <f t="shared" si="31"/>
        <v>1</v>
      </c>
      <c r="K93" s="20">
        <f t="shared" si="32"/>
        <v>0.27911703563807255</v>
      </c>
      <c r="L93" s="20">
        <f t="shared" si="33"/>
        <v>0.92161812141352428</v>
      </c>
      <c r="N93" s="20">
        <f t="shared" si="34"/>
        <v>0.67856432285931589</v>
      </c>
      <c r="O93" s="20">
        <f t="shared" si="35"/>
        <v>0.47876533225440598</v>
      </c>
      <c r="P93" s="20">
        <f t="shared" si="36"/>
        <v>0.92856877505161306</v>
      </c>
      <c r="R93" s="22">
        <f t="shared" si="37"/>
        <v>74.74698837451696</v>
      </c>
      <c r="S93" s="23">
        <f t="shared" si="38"/>
        <v>55.721010672024121</v>
      </c>
      <c r="T93" s="23">
        <f t="shared" si="39"/>
        <v>-33.192243189183657</v>
      </c>
      <c r="V93" s="20">
        <f t="shared" si="40"/>
        <v>98.962964331622103</v>
      </c>
      <c r="W93" s="20">
        <f t="shared" si="41"/>
        <v>0.71468054713386098</v>
      </c>
      <c r="X93" s="20">
        <f t="shared" si="42"/>
        <v>-0.5372416316403329</v>
      </c>
      <c r="Z93" s="20">
        <f t="shared" si="43"/>
        <v>4.3246489450274694</v>
      </c>
      <c r="AA93" s="20">
        <f t="shared" si="44"/>
        <v>3.2114094169294072</v>
      </c>
      <c r="AB93" s="20">
        <f t="shared" si="45"/>
        <v>-3.5747418433174629</v>
      </c>
      <c r="AD93" s="20">
        <f t="shared" si="46"/>
        <v>0.71390249643273629</v>
      </c>
      <c r="AE93" s="20">
        <f t="shared" si="47"/>
        <v>0.47876533225440598</v>
      </c>
      <c r="AF93" s="20">
        <f t="shared" si="48"/>
        <v>0.85268023420717454</v>
      </c>
      <c r="AH93" s="20">
        <f t="shared" si="49"/>
        <v>0.89374364526229788</v>
      </c>
      <c r="AI93" s="20">
        <f t="shared" si="50"/>
        <v>0.78230162391824964</v>
      </c>
      <c r="AJ93" s="20">
        <f t="shared" si="51"/>
        <v>0.94826283986416793</v>
      </c>
    </row>
    <row r="94" spans="1:36" ht="13.8" x14ac:dyDescent="0.25">
      <c r="A94" s="25">
        <v>90</v>
      </c>
      <c r="B94" s="41">
        <f>Samples!K91</f>
        <v>207</v>
      </c>
      <c r="C94" s="41">
        <f>Samples!L91</f>
        <v>99</v>
      </c>
      <c r="D94" s="41">
        <f>Samples!M91</f>
        <v>175</v>
      </c>
      <c r="F94" s="20">
        <f t="shared" si="28"/>
        <v>0.81176470588235294</v>
      </c>
      <c r="G94" s="20">
        <f t="shared" si="29"/>
        <v>0.38823529411764707</v>
      </c>
      <c r="H94" s="20">
        <f t="shared" si="30"/>
        <v>0.68627450980392157</v>
      </c>
      <c r="J94" s="20">
        <f t="shared" si="31"/>
        <v>0.62411445921308339</v>
      </c>
      <c r="K94" s="20">
        <f t="shared" si="32"/>
        <v>0.12496769676535592</v>
      </c>
      <c r="L94" s="20">
        <f t="shared" si="33"/>
        <v>0.42889679629222027</v>
      </c>
      <c r="N94" s="20">
        <f t="shared" si="34"/>
        <v>0.37948912307351262</v>
      </c>
      <c r="O94" s="20">
        <f t="shared" si="35"/>
        <v>0.25302997944758238</v>
      </c>
      <c r="P94" s="20">
        <f t="shared" si="36"/>
        <v>0.43460796339299834</v>
      </c>
      <c r="R94" s="22">
        <f t="shared" si="37"/>
        <v>57.369458866621557</v>
      </c>
      <c r="S94" s="23">
        <f t="shared" si="38"/>
        <v>51.925732475176126</v>
      </c>
      <c r="T94" s="23">
        <f t="shared" si="39"/>
        <v>-20.750240928476259</v>
      </c>
      <c r="V94" s="20">
        <f t="shared" si="40"/>
        <v>80.11310131509299</v>
      </c>
      <c r="W94" s="20">
        <f t="shared" si="41"/>
        <v>0.77258920343953719</v>
      </c>
      <c r="X94" s="20">
        <f t="shared" si="42"/>
        <v>-0.38017342925199882</v>
      </c>
      <c r="Z94" s="20">
        <f t="shared" si="43"/>
        <v>2.2855995619516563</v>
      </c>
      <c r="AA94" s="20">
        <f t="shared" si="44"/>
        <v>2.3539096993421675</v>
      </c>
      <c r="AB94" s="20">
        <f t="shared" si="45"/>
        <v>-1.5653374453829836</v>
      </c>
      <c r="AD94" s="20">
        <f t="shared" si="46"/>
        <v>0.39925210212889284</v>
      </c>
      <c r="AE94" s="20">
        <f t="shared" si="47"/>
        <v>0.25302997944758238</v>
      </c>
      <c r="AF94" s="20">
        <f t="shared" si="48"/>
        <v>0.39908903892837316</v>
      </c>
      <c r="AH94" s="20">
        <f t="shared" si="49"/>
        <v>0.73634680000743458</v>
      </c>
      <c r="AI94" s="20">
        <f t="shared" si="50"/>
        <v>0.63249533505708233</v>
      </c>
      <c r="AJ94" s="20">
        <f t="shared" si="51"/>
        <v>0.73624653969946363</v>
      </c>
    </row>
    <row r="95" spans="1:36" ht="13.8" x14ac:dyDescent="0.25">
      <c r="A95" s="25">
        <v>91</v>
      </c>
      <c r="B95" s="41">
        <f>Samples!K92</f>
        <v>205</v>
      </c>
      <c r="C95" s="41">
        <f>Samples!L92</f>
        <v>144</v>
      </c>
      <c r="D95" s="41">
        <f>Samples!M92</f>
        <v>179</v>
      </c>
      <c r="F95" s="20">
        <f t="shared" si="28"/>
        <v>0.80392156862745101</v>
      </c>
      <c r="G95" s="20">
        <f t="shared" si="29"/>
        <v>0.56470588235294117</v>
      </c>
      <c r="H95" s="20">
        <f t="shared" si="30"/>
        <v>0.70196078431372544</v>
      </c>
      <c r="J95" s="20">
        <f t="shared" si="31"/>
        <v>0.61065402900695354</v>
      </c>
      <c r="K95" s="20">
        <f t="shared" si="32"/>
        <v>0.27911703563807255</v>
      </c>
      <c r="L95" s="20">
        <f t="shared" si="33"/>
        <v>0.45098759621504708</v>
      </c>
      <c r="N95" s="20">
        <f t="shared" si="34"/>
        <v>0.4330492346234584</v>
      </c>
      <c r="O95" s="20">
        <f t="shared" si="35"/>
        <v>0.36201085490195423</v>
      </c>
      <c r="P95" s="20">
        <f t="shared" si="36"/>
        <v>0.47372008361029472</v>
      </c>
      <c r="R95" s="22">
        <f t="shared" si="37"/>
        <v>66.673283547759382</v>
      </c>
      <c r="S95" s="23">
        <f t="shared" si="38"/>
        <v>28.387615674951626</v>
      </c>
      <c r="T95" s="23">
        <f t="shared" si="39"/>
        <v>-9.0000950598193583</v>
      </c>
      <c r="V95" s="20">
        <f t="shared" si="40"/>
        <v>73.021813000188288</v>
      </c>
      <c r="W95" s="20">
        <f t="shared" si="41"/>
        <v>0.42007140571569535</v>
      </c>
      <c r="X95" s="20">
        <f t="shared" si="42"/>
        <v>-0.30701832433629472</v>
      </c>
      <c r="Z95" s="20">
        <f t="shared" si="43"/>
        <v>3.2700150914609623</v>
      </c>
      <c r="AA95" s="20">
        <f t="shared" si="44"/>
        <v>1.698558506885439</v>
      </c>
      <c r="AB95" s="20">
        <f t="shared" si="45"/>
        <v>-0.89543642953605096</v>
      </c>
      <c r="AD95" s="20">
        <f t="shared" si="46"/>
        <v>0.45560150933556909</v>
      </c>
      <c r="AE95" s="20">
        <f t="shared" si="47"/>
        <v>0.36201085490195423</v>
      </c>
      <c r="AF95" s="20">
        <f t="shared" si="48"/>
        <v>0.43500466814535788</v>
      </c>
      <c r="AH95" s="20">
        <f t="shared" si="49"/>
        <v>0.76947595158920823</v>
      </c>
      <c r="AI95" s="20">
        <f t="shared" si="50"/>
        <v>0.71270072023930497</v>
      </c>
      <c r="AJ95" s="20">
        <f t="shared" si="51"/>
        <v>0.75770119553840176</v>
      </c>
    </row>
    <row r="96" spans="1:36" ht="13.8" x14ac:dyDescent="0.25">
      <c r="A96" s="25">
        <v>92</v>
      </c>
      <c r="B96" s="41">
        <f>Samples!K93</f>
        <v>255</v>
      </c>
      <c r="C96" s="41">
        <f>Samples!L93</f>
        <v>124</v>
      </c>
      <c r="D96" s="41">
        <f>Samples!M93</f>
        <v>208</v>
      </c>
      <c r="F96" s="20">
        <f t="shared" si="28"/>
        <v>1</v>
      </c>
      <c r="G96" s="20">
        <f t="shared" si="29"/>
        <v>0.48627450980392156</v>
      </c>
      <c r="H96" s="20">
        <f t="shared" si="30"/>
        <v>0.81568627450980391</v>
      </c>
      <c r="J96" s="20">
        <f t="shared" si="31"/>
        <v>1</v>
      </c>
      <c r="K96" s="20">
        <f t="shared" si="32"/>
        <v>0.20177380900707903</v>
      </c>
      <c r="L96" s="20">
        <f t="shared" si="33"/>
        <v>0.63090895028385174</v>
      </c>
      <c r="N96" s="20">
        <f t="shared" si="34"/>
        <v>0.59843337962716669</v>
      </c>
      <c r="O96" s="20">
        <f t="shared" si="35"/>
        <v>0.402460254412357</v>
      </c>
      <c r="P96" s="20">
        <f t="shared" si="36"/>
        <v>0.64303039527844497</v>
      </c>
      <c r="R96" s="22">
        <f t="shared" si="37"/>
        <v>69.64440338953986</v>
      </c>
      <c r="S96" s="23">
        <f t="shared" si="38"/>
        <v>59.382959160206418</v>
      </c>
      <c r="T96" s="23">
        <f t="shared" si="39"/>
        <v>-20.126641468353903</v>
      </c>
      <c r="V96" s="20">
        <f t="shared" si="40"/>
        <v>93.711047688644257</v>
      </c>
      <c r="W96" s="20">
        <f t="shared" si="41"/>
        <v>0.73298209696082639</v>
      </c>
      <c r="X96" s="20">
        <f t="shared" si="42"/>
        <v>-0.32677869326273834</v>
      </c>
      <c r="Z96" s="20">
        <f t="shared" si="43"/>
        <v>3.6353912812864699</v>
      </c>
      <c r="AA96" s="20">
        <f t="shared" si="44"/>
        <v>3.8591333371568801</v>
      </c>
      <c r="AB96" s="20">
        <f t="shared" si="45"/>
        <v>-2.1459687503075733</v>
      </c>
      <c r="AD96" s="20">
        <f t="shared" si="46"/>
        <v>0.62959850565719799</v>
      </c>
      <c r="AE96" s="20">
        <f t="shared" si="47"/>
        <v>0.402460254412357</v>
      </c>
      <c r="AF96" s="20">
        <f t="shared" si="48"/>
        <v>0.59047786526946278</v>
      </c>
      <c r="AH96" s="20">
        <f t="shared" si="49"/>
        <v>0.85707974064403236</v>
      </c>
      <c r="AI96" s="20">
        <f t="shared" si="50"/>
        <v>0.73831382232361953</v>
      </c>
      <c r="AJ96" s="20">
        <f t="shared" si="51"/>
        <v>0.83894702966538903</v>
      </c>
    </row>
    <row r="97" spans="1:36" ht="13.8" x14ac:dyDescent="0.25">
      <c r="A97" s="25">
        <v>93</v>
      </c>
      <c r="B97" s="41">
        <f>Samples!K94</f>
        <v>255</v>
      </c>
      <c r="C97" s="41">
        <f>Samples!L94</f>
        <v>49</v>
      </c>
      <c r="D97" s="41">
        <f>Samples!M94</f>
        <v>230</v>
      </c>
      <c r="F97" s="20">
        <f t="shared" si="28"/>
        <v>1</v>
      </c>
      <c r="G97" s="20">
        <f t="shared" si="29"/>
        <v>0.19215686274509805</v>
      </c>
      <c r="H97" s="20">
        <f t="shared" si="30"/>
        <v>0.90196078431372551</v>
      </c>
      <c r="J97" s="20">
        <f t="shared" si="31"/>
        <v>1</v>
      </c>
      <c r="K97" s="20">
        <f t="shared" si="32"/>
        <v>3.0827699054175449E-2</v>
      </c>
      <c r="L97" s="20">
        <f t="shared" si="33"/>
        <v>0.7913901090373936</v>
      </c>
      <c r="N97" s="20">
        <f t="shared" si="34"/>
        <v>0.56626989986302267</v>
      </c>
      <c r="O97" s="20">
        <f t="shared" si="35"/>
        <v>0.29178633623604611</v>
      </c>
      <c r="P97" s="20">
        <f t="shared" si="36"/>
        <v>0.77519096036730029</v>
      </c>
      <c r="R97" s="22">
        <f t="shared" si="37"/>
        <v>60.938959049163657</v>
      </c>
      <c r="S97" s="23">
        <f t="shared" si="38"/>
        <v>89.087167959468857</v>
      </c>
      <c r="T97" s="23">
        <f t="shared" si="39"/>
        <v>-45.922832658747282</v>
      </c>
      <c r="V97" s="20">
        <f t="shared" si="40"/>
        <v>117.29870751392602</v>
      </c>
      <c r="W97" s="20">
        <f t="shared" si="41"/>
        <v>1.0245078848275897</v>
      </c>
      <c r="X97" s="20">
        <f t="shared" si="42"/>
        <v>-0.47595636803112668</v>
      </c>
      <c r="Z97" s="20">
        <f t="shared" si="43"/>
        <v>2.6356826323133049</v>
      </c>
      <c r="AA97" s="20">
        <f t="shared" si="44"/>
        <v>3.8986753815312563</v>
      </c>
      <c r="AB97" s="20">
        <f t="shared" si="45"/>
        <v>-3.6678641140687342</v>
      </c>
      <c r="AD97" s="20">
        <f t="shared" si="46"/>
        <v>0.59576002089744629</v>
      </c>
      <c r="AE97" s="20">
        <f t="shared" si="47"/>
        <v>0.29178633623604611</v>
      </c>
      <c r="AF97" s="20">
        <f t="shared" si="48"/>
        <v>0.71183742917107462</v>
      </c>
      <c r="AH97" s="20">
        <f t="shared" si="49"/>
        <v>0.84144122427379686</v>
      </c>
      <c r="AI97" s="20">
        <f t="shared" si="50"/>
        <v>0.66326688835485914</v>
      </c>
      <c r="AJ97" s="20">
        <f t="shared" si="51"/>
        <v>0.89288105164859555</v>
      </c>
    </row>
    <row r="98" spans="1:36" ht="13.8" x14ac:dyDescent="0.25">
      <c r="A98" s="25">
        <v>94</v>
      </c>
      <c r="B98" s="41">
        <f>Samples!K95</f>
        <v>204</v>
      </c>
      <c r="C98" s="41">
        <f>Samples!L95</f>
        <v>179</v>
      </c>
      <c r="D98" s="41">
        <f>Samples!M95</f>
        <v>230</v>
      </c>
      <c r="F98" s="20">
        <f t="shared" si="28"/>
        <v>0.8</v>
      </c>
      <c r="G98" s="20">
        <f t="shared" si="29"/>
        <v>0.70196078431372544</v>
      </c>
      <c r="H98" s="20">
        <f t="shared" si="30"/>
        <v>0.90196078431372551</v>
      </c>
      <c r="J98" s="20">
        <f t="shared" si="31"/>
        <v>0.6039879343462955</v>
      </c>
      <c r="K98" s="20">
        <f t="shared" si="32"/>
        <v>0.45098759621504708</v>
      </c>
      <c r="L98" s="20">
        <f t="shared" si="33"/>
        <v>0.7913901090373936</v>
      </c>
      <c r="N98" s="20">
        <f t="shared" si="34"/>
        <v>0.55320370321216261</v>
      </c>
      <c r="O98" s="20">
        <f t="shared" si="35"/>
        <v>0.50809252952752382</v>
      </c>
      <c r="P98" s="20">
        <f t="shared" si="36"/>
        <v>0.81763098724175975</v>
      </c>
      <c r="R98" s="22">
        <f t="shared" si="37"/>
        <v>76.563320538859813</v>
      </c>
      <c r="S98" s="23">
        <f t="shared" si="38"/>
        <v>18.479645945117028</v>
      </c>
      <c r="T98" s="23">
        <f t="shared" si="39"/>
        <v>-22.185438402799363</v>
      </c>
      <c r="V98" s="20">
        <f t="shared" si="40"/>
        <v>81.826847937076735</v>
      </c>
      <c r="W98" s="20">
        <f t="shared" si="41"/>
        <v>0.36062969805963863</v>
      </c>
      <c r="X98" s="20">
        <f t="shared" si="42"/>
        <v>-0.87627673781563986</v>
      </c>
      <c r="Z98" s="20">
        <f t="shared" si="43"/>
        <v>4.5895591718197615</v>
      </c>
      <c r="AA98" s="20">
        <f t="shared" si="44"/>
        <v>0.61910081987242827</v>
      </c>
      <c r="AB98" s="20">
        <f t="shared" si="45"/>
        <v>-2.2703843002189501</v>
      </c>
      <c r="AD98" s="20">
        <f t="shared" si="46"/>
        <v>0.58201336476818788</v>
      </c>
      <c r="AE98" s="20">
        <f t="shared" si="47"/>
        <v>0.50809252952752382</v>
      </c>
      <c r="AF98" s="20">
        <f t="shared" si="48"/>
        <v>0.75080898736617063</v>
      </c>
      <c r="AH98" s="20">
        <f t="shared" si="49"/>
        <v>0.83491895170799102</v>
      </c>
      <c r="AI98" s="20">
        <f t="shared" si="50"/>
        <v>0.79795965981775696</v>
      </c>
      <c r="AJ98" s="20">
        <f t="shared" si="51"/>
        <v>0.90888685183175377</v>
      </c>
    </row>
    <row r="99" spans="1:36" ht="13.8" x14ac:dyDescent="0.25">
      <c r="A99" s="25">
        <v>95</v>
      </c>
      <c r="B99" s="41">
        <f>Samples!K96</f>
        <v>255</v>
      </c>
      <c r="C99" s="41">
        <f>Samples!L96</f>
        <v>108</v>
      </c>
      <c r="D99" s="41">
        <f>Samples!M96</f>
        <v>155</v>
      </c>
      <c r="F99" s="20">
        <f t="shared" si="28"/>
        <v>1</v>
      </c>
      <c r="G99" s="20">
        <f t="shared" si="29"/>
        <v>0.42352941176470588</v>
      </c>
      <c r="H99" s="20">
        <f t="shared" si="30"/>
        <v>0.60784313725490191</v>
      </c>
      <c r="J99" s="20">
        <f t="shared" si="31"/>
        <v>1</v>
      </c>
      <c r="K99" s="20">
        <f t="shared" si="32"/>
        <v>0.15016525573845643</v>
      </c>
      <c r="L99" s="20">
        <f t="shared" si="33"/>
        <v>0.32799861257599361</v>
      </c>
      <c r="N99" s="20">
        <f t="shared" si="34"/>
        <v>0.52530284502203883</v>
      </c>
      <c r="O99" s="20">
        <f t="shared" si="35"/>
        <v>0.34367969073213078</v>
      </c>
      <c r="P99" s="20">
        <f t="shared" si="36"/>
        <v>0.34896237973750593</v>
      </c>
      <c r="R99" s="22">
        <f t="shared" si="37"/>
        <v>65.253600069975889</v>
      </c>
      <c r="S99" s="23">
        <f t="shared" si="38"/>
        <v>60.088835012221729</v>
      </c>
      <c r="T99" s="23">
        <f t="shared" si="39"/>
        <v>3.231246854200398</v>
      </c>
      <c r="V99" s="20">
        <f t="shared" si="40"/>
        <v>88.764527664214725</v>
      </c>
      <c r="W99" s="20">
        <f t="shared" si="41"/>
        <v>0.74493569677424754</v>
      </c>
      <c r="X99" s="20">
        <f t="shared" si="42"/>
        <v>5.3722753174174048E-2</v>
      </c>
      <c r="Z99" s="20">
        <f t="shared" si="43"/>
        <v>3.104431152008079</v>
      </c>
      <c r="AA99" s="20">
        <f t="shared" si="44"/>
        <v>4.6208319078296549</v>
      </c>
      <c r="AB99" s="20">
        <f t="shared" si="45"/>
        <v>-0.34531199839154086</v>
      </c>
      <c r="AD99" s="20">
        <f t="shared" si="46"/>
        <v>0.55265948976542745</v>
      </c>
      <c r="AE99" s="20">
        <f t="shared" si="47"/>
        <v>0.34367969073213078</v>
      </c>
      <c r="AF99" s="20">
        <f t="shared" si="48"/>
        <v>0.32044295660009731</v>
      </c>
      <c r="AH99" s="20">
        <f t="shared" si="49"/>
        <v>0.82063973959320113</v>
      </c>
      <c r="AI99" s="20">
        <f t="shared" si="50"/>
        <v>0.70046206956875767</v>
      </c>
      <c r="AJ99" s="20">
        <f t="shared" si="51"/>
        <v>0.68430583529775568</v>
      </c>
    </row>
    <row r="100" spans="1:36" ht="13.8" x14ac:dyDescent="0.25">
      <c r="A100" s="25">
        <v>96</v>
      </c>
      <c r="B100" s="41">
        <f>Samples!K97</f>
        <v>255</v>
      </c>
      <c r="C100" s="41">
        <f>Samples!L97</f>
        <v>97</v>
      </c>
      <c r="D100" s="41">
        <f>Samples!M97</f>
        <v>200</v>
      </c>
      <c r="F100" s="20">
        <f t="shared" si="28"/>
        <v>1</v>
      </c>
      <c r="G100" s="20">
        <f t="shared" si="29"/>
        <v>0.38039215686274508</v>
      </c>
      <c r="H100" s="20">
        <f t="shared" si="30"/>
        <v>0.78431372549019607</v>
      </c>
      <c r="J100" s="20">
        <f t="shared" si="31"/>
        <v>1</v>
      </c>
      <c r="K100" s="20">
        <f t="shared" si="32"/>
        <v>0.11973192388765053</v>
      </c>
      <c r="L100" s="20">
        <f t="shared" si="33"/>
        <v>0.57774920088032289</v>
      </c>
      <c r="N100" s="20">
        <f t="shared" si="34"/>
        <v>0.55949986674112206</v>
      </c>
      <c r="O100" s="20">
        <f t="shared" si="35"/>
        <v>0.33994576426800699</v>
      </c>
      <c r="P100" s="20">
        <f t="shared" si="36"/>
        <v>0.58272266076415491</v>
      </c>
      <c r="R100" s="22">
        <f t="shared" si="37"/>
        <v>64.958266550176234</v>
      </c>
      <c r="S100" s="23">
        <f t="shared" si="38"/>
        <v>70.079200133517034</v>
      </c>
      <c r="T100" s="23">
        <f t="shared" si="39"/>
        <v>-22.787609604385594</v>
      </c>
      <c r="V100" s="20">
        <f t="shared" si="40"/>
        <v>98.234137834253744</v>
      </c>
      <c r="W100" s="20">
        <f t="shared" si="41"/>
        <v>0.84829969301483088</v>
      </c>
      <c r="X100" s="20">
        <f t="shared" si="42"/>
        <v>-0.3143850840150948</v>
      </c>
      <c r="Z100" s="20">
        <f t="shared" si="43"/>
        <v>3.0707028929717666</v>
      </c>
      <c r="AA100" s="20">
        <f t="shared" si="44"/>
        <v>4.1640715989824999</v>
      </c>
      <c r="AB100" s="20">
        <f t="shared" si="45"/>
        <v>-2.2063848947895104</v>
      </c>
      <c r="AD100" s="20">
        <f t="shared" si="46"/>
        <v>0.58863741898066502</v>
      </c>
      <c r="AE100" s="20">
        <f t="shared" si="47"/>
        <v>0.33994576426800699</v>
      </c>
      <c r="AF100" s="20">
        <f t="shared" si="48"/>
        <v>0.53509886204238288</v>
      </c>
      <c r="AH100" s="20">
        <f t="shared" si="49"/>
        <v>0.8380744912168292</v>
      </c>
      <c r="AI100" s="20">
        <f t="shared" si="50"/>
        <v>0.69791609094979512</v>
      </c>
      <c r="AJ100" s="20">
        <f t="shared" si="51"/>
        <v>0.81185413897172309</v>
      </c>
    </row>
    <row r="101" spans="1:36" ht="13.8" x14ac:dyDescent="0.25">
      <c r="A101" s="25">
        <v>97</v>
      </c>
      <c r="B101" s="41">
        <f>Samples!K98</f>
        <v>250</v>
      </c>
      <c r="C101" s="41">
        <f>Samples!L98</f>
        <v>109</v>
      </c>
      <c r="D101" s="41">
        <f>Samples!M98</f>
        <v>159</v>
      </c>
      <c r="F101" s="20">
        <f t="shared" si="28"/>
        <v>0.98039215686274506</v>
      </c>
      <c r="G101" s="20">
        <f t="shared" si="29"/>
        <v>0.42745098039215684</v>
      </c>
      <c r="H101" s="20">
        <f t="shared" si="30"/>
        <v>0.62352941176470589</v>
      </c>
      <c r="J101" s="20">
        <f t="shared" si="31"/>
        <v>0.9559939356711592</v>
      </c>
      <c r="K101" s="20">
        <f t="shared" si="32"/>
        <v>0.15313256408789844</v>
      </c>
      <c r="L101" s="20">
        <f t="shared" si="33"/>
        <v>0.3469227943382624</v>
      </c>
      <c r="N101" s="20">
        <f t="shared" si="34"/>
        <v>0.51163166836667484</v>
      </c>
      <c r="O101" s="20">
        <f t="shared" si="35"/>
        <v>0.33781254631057595</v>
      </c>
      <c r="P101" s="20">
        <f t="shared" si="36"/>
        <v>0.36645420061624928</v>
      </c>
      <c r="R101" s="22">
        <f t="shared" si="37"/>
        <v>64.788568758183487</v>
      </c>
      <c r="S101" s="23">
        <f t="shared" si="38"/>
        <v>58.502377140801144</v>
      </c>
      <c r="T101" s="23">
        <f t="shared" si="39"/>
        <v>0.17991404820283385</v>
      </c>
      <c r="V101" s="20">
        <f t="shared" si="40"/>
        <v>87.293293796964392</v>
      </c>
      <c r="W101" s="20">
        <f t="shared" si="41"/>
        <v>0.73445798461273759</v>
      </c>
      <c r="X101" s="20">
        <f t="shared" si="42"/>
        <v>3.0753191547269808E-3</v>
      </c>
      <c r="Z101" s="20">
        <f t="shared" si="43"/>
        <v>3.0514337058197292</v>
      </c>
      <c r="AA101" s="20">
        <f t="shared" si="44"/>
        <v>4.3084038244819256</v>
      </c>
      <c r="AB101" s="20">
        <f t="shared" si="45"/>
        <v>-0.51869793662633379</v>
      </c>
      <c r="AD101" s="20">
        <f t="shared" si="46"/>
        <v>0.53827634757146225</v>
      </c>
      <c r="AE101" s="20">
        <f t="shared" si="47"/>
        <v>0.33781254631057595</v>
      </c>
      <c r="AF101" s="20">
        <f t="shared" si="48"/>
        <v>0.33650523472566513</v>
      </c>
      <c r="AH101" s="20">
        <f t="shared" si="49"/>
        <v>0.81345793323145998</v>
      </c>
      <c r="AI101" s="20">
        <f t="shared" si="50"/>
        <v>0.6964531789498577</v>
      </c>
      <c r="AJ101" s="20">
        <f t="shared" si="51"/>
        <v>0.69555360870884353</v>
      </c>
    </row>
    <row r="102" spans="1:36" ht="13.8" x14ac:dyDescent="0.25">
      <c r="A102" s="25">
        <v>98</v>
      </c>
      <c r="B102" s="41">
        <f>Samples!K99</f>
        <v>231</v>
      </c>
      <c r="C102" s="41">
        <f>Samples!L99</f>
        <v>58</v>
      </c>
      <c r="D102" s="41">
        <f>Samples!M99</f>
        <v>183</v>
      </c>
      <c r="F102" s="20">
        <f t="shared" si="28"/>
        <v>0.90588235294117647</v>
      </c>
      <c r="G102" s="20">
        <f t="shared" si="29"/>
        <v>0.22745098039215686</v>
      </c>
      <c r="H102" s="20">
        <f t="shared" si="30"/>
        <v>0.71764705882352942</v>
      </c>
      <c r="J102" s="20">
        <f t="shared" si="31"/>
        <v>0.79919172788526915</v>
      </c>
      <c r="K102" s="20">
        <f t="shared" si="32"/>
        <v>4.2443101971952647E-2</v>
      </c>
      <c r="L102" s="20">
        <f t="shared" si="33"/>
        <v>0.47372825562702031</v>
      </c>
      <c r="N102" s="20">
        <f t="shared" si="34"/>
        <v>0.43027227198573248</v>
      </c>
      <c r="O102" s="20">
        <f t="shared" si="35"/>
        <v>0.23446664793501962</v>
      </c>
      <c r="P102" s="20">
        <f t="shared" si="36"/>
        <v>0.47076232507672527</v>
      </c>
      <c r="R102" s="22">
        <f t="shared" si="37"/>
        <v>55.529471143884351</v>
      </c>
      <c r="S102" s="23">
        <f t="shared" si="38"/>
        <v>75.597138048027972</v>
      </c>
      <c r="T102" s="23">
        <f t="shared" si="39"/>
        <v>-27.897516245581542</v>
      </c>
      <c r="V102" s="20">
        <f t="shared" si="40"/>
        <v>97.860721738829255</v>
      </c>
      <c r="W102" s="20">
        <f t="shared" si="41"/>
        <v>0.96741047309882622</v>
      </c>
      <c r="X102" s="20">
        <f t="shared" si="42"/>
        <v>-0.35352533949481862</v>
      </c>
      <c r="Z102" s="20">
        <f t="shared" si="43"/>
        <v>2.117918473465199</v>
      </c>
      <c r="AA102" s="20">
        <f t="shared" si="44"/>
        <v>3.3944070228010013</v>
      </c>
      <c r="AB102" s="20">
        <f t="shared" si="45"/>
        <v>-2.0542301257249496</v>
      </c>
      <c r="AD102" s="20">
        <f t="shared" si="46"/>
        <v>0.45267992844369542</v>
      </c>
      <c r="AE102" s="20">
        <f t="shared" si="47"/>
        <v>0.23446664793501962</v>
      </c>
      <c r="AF102" s="20">
        <f t="shared" si="48"/>
        <v>0.43228863643409116</v>
      </c>
      <c r="AH102" s="20">
        <f t="shared" si="49"/>
        <v>0.76782764802609349</v>
      </c>
      <c r="AI102" s="20">
        <f t="shared" si="50"/>
        <v>0.61663337193003753</v>
      </c>
      <c r="AJ102" s="20">
        <f t="shared" si="51"/>
        <v>0.75612095315794525</v>
      </c>
    </row>
    <row r="103" spans="1:36" ht="13.8" x14ac:dyDescent="0.25">
      <c r="A103" s="25">
        <v>99</v>
      </c>
      <c r="B103" s="41">
        <f>Samples!K100</f>
        <v>151</v>
      </c>
      <c r="C103" s="41">
        <f>Samples!L100</f>
        <v>62</v>
      </c>
      <c r="D103" s="41">
        <f>Samples!M100</f>
        <v>137</v>
      </c>
      <c r="F103" s="20">
        <f t="shared" si="28"/>
        <v>0.59215686274509804</v>
      </c>
      <c r="G103" s="20">
        <f t="shared" si="29"/>
        <v>0.24313725490196078</v>
      </c>
      <c r="H103" s="20">
        <f t="shared" si="30"/>
        <v>0.53725490196078429</v>
      </c>
      <c r="J103" s="20">
        <f t="shared" si="31"/>
        <v>0.30969069874294158</v>
      </c>
      <c r="K103" s="20">
        <f t="shared" si="32"/>
        <v>4.8310973991799608E-2</v>
      </c>
      <c r="L103" s="20">
        <f t="shared" si="33"/>
        <v>0.25038055612334792</v>
      </c>
      <c r="N103" s="20">
        <f t="shared" si="34"/>
        <v>0.19018613884132096</v>
      </c>
      <c r="O103" s="20">
        <f t="shared" si="35"/>
        <v>0.11846972730379018</v>
      </c>
      <c r="P103" s="20">
        <f t="shared" si="36"/>
        <v>0.24972241718080349</v>
      </c>
      <c r="R103" s="22">
        <f t="shared" si="37"/>
        <v>40.971867051575515</v>
      </c>
      <c r="S103" s="23">
        <f t="shared" si="38"/>
        <v>46.877539426431639</v>
      </c>
      <c r="T103" s="23">
        <f t="shared" si="39"/>
        <v>-24.189120639993476</v>
      </c>
      <c r="V103" s="20">
        <f t="shared" si="40"/>
        <v>66.793047165889888</v>
      </c>
      <c r="W103" s="20">
        <f t="shared" si="41"/>
        <v>0.91041867518832365</v>
      </c>
      <c r="X103" s="20">
        <f t="shared" si="42"/>
        <v>-0.47637075165710208</v>
      </c>
      <c r="Z103" s="20">
        <f t="shared" si="43"/>
        <v>1.0701275691569521</v>
      </c>
      <c r="AA103" s="20">
        <f t="shared" si="44"/>
        <v>1.1437665858892252</v>
      </c>
      <c r="AB103" s="20">
        <f t="shared" si="45"/>
        <v>-1.0547996841326883</v>
      </c>
      <c r="AD103" s="20">
        <f t="shared" si="46"/>
        <v>0.20009062476730244</v>
      </c>
      <c r="AE103" s="20">
        <f t="shared" si="47"/>
        <v>0.11846972730379018</v>
      </c>
      <c r="AF103" s="20">
        <f t="shared" si="48"/>
        <v>0.22931351439926859</v>
      </c>
      <c r="AH103" s="20">
        <f t="shared" si="49"/>
        <v>0.58489186378023839</v>
      </c>
      <c r="AI103" s="20">
        <f t="shared" si="50"/>
        <v>0.49113678492737511</v>
      </c>
      <c r="AJ103" s="20">
        <f t="shared" si="51"/>
        <v>0.6120823881273425</v>
      </c>
    </row>
    <row r="104" spans="1:36" ht="13.8" x14ac:dyDescent="0.25">
      <c r="A104" s="25">
        <v>100</v>
      </c>
      <c r="B104" s="41">
        <f>Samples!K101</f>
        <v>211</v>
      </c>
      <c r="C104" s="41">
        <f>Samples!L101</f>
        <v>51</v>
      </c>
      <c r="D104" s="41">
        <f>Samples!M101</f>
        <v>192</v>
      </c>
      <c r="F104" s="20">
        <f t="shared" si="28"/>
        <v>0.82745098039215681</v>
      </c>
      <c r="G104" s="20">
        <f t="shared" si="29"/>
        <v>0.2</v>
      </c>
      <c r="H104" s="20">
        <f t="shared" si="30"/>
        <v>0.75294117647058822</v>
      </c>
      <c r="J104" s="20">
        <f t="shared" si="31"/>
        <v>0.65155045610014783</v>
      </c>
      <c r="K104" s="20">
        <f t="shared" si="32"/>
        <v>3.3222965896056361E-2</v>
      </c>
      <c r="L104" s="20">
        <f t="shared" si="33"/>
        <v>0.52729839645236376</v>
      </c>
      <c r="N104" s="20">
        <f t="shared" si="34"/>
        <v>0.37575730125978235</v>
      </c>
      <c r="O104" s="20">
        <f t="shared" si="35"/>
        <v>0.20035163639961162</v>
      </c>
      <c r="P104" s="20">
        <f t="shared" si="36"/>
        <v>0.51773222716551448</v>
      </c>
      <c r="R104" s="22">
        <f t="shared" si="37"/>
        <v>51.876944970787932</v>
      </c>
      <c r="S104" s="23">
        <f t="shared" si="38"/>
        <v>74.38953520898967</v>
      </c>
      <c r="T104" s="23">
        <f t="shared" si="39"/>
        <v>-39.06582410647124</v>
      </c>
      <c r="V104" s="20">
        <f t="shared" si="40"/>
        <v>98.74795684584781</v>
      </c>
      <c r="W104" s="20">
        <f t="shared" si="41"/>
        <v>1.017673430977726</v>
      </c>
      <c r="X104" s="20">
        <f t="shared" si="42"/>
        <v>-0.48356626637106931</v>
      </c>
      <c r="Z104" s="20">
        <f t="shared" si="43"/>
        <v>1.8097603034667813</v>
      </c>
      <c r="AA104" s="20">
        <f t="shared" si="44"/>
        <v>2.512035572185678</v>
      </c>
      <c r="AB104" s="20">
        <f t="shared" si="45"/>
        <v>-2.4208281661325204</v>
      </c>
      <c r="AD104" s="20">
        <f t="shared" si="46"/>
        <v>0.39532593504448432</v>
      </c>
      <c r="AE104" s="20">
        <f t="shared" si="47"/>
        <v>0.20035163639961162</v>
      </c>
      <c r="AF104" s="20">
        <f t="shared" si="48"/>
        <v>0.47541985965611983</v>
      </c>
      <c r="AH104" s="20">
        <f t="shared" si="49"/>
        <v>0.73392514775235806</v>
      </c>
      <c r="AI104" s="20">
        <f t="shared" si="50"/>
        <v>0.58514607733437873</v>
      </c>
      <c r="AJ104" s="20">
        <f t="shared" si="51"/>
        <v>0.78047519786673492</v>
      </c>
    </row>
    <row r="105" spans="1:36" ht="13.8" x14ac:dyDescent="0.25">
      <c r="A105" s="25">
        <v>101</v>
      </c>
      <c r="B105" s="41">
        <f>Samples!K102</f>
        <v>118</v>
      </c>
      <c r="C105" s="41">
        <f>Samples!L102</f>
        <v>49</v>
      </c>
      <c r="D105" s="41">
        <f>Samples!M102</f>
        <v>100</v>
      </c>
      <c r="F105" s="20">
        <f t="shared" si="28"/>
        <v>0.46274509803921571</v>
      </c>
      <c r="G105" s="20">
        <f t="shared" si="29"/>
        <v>0.19215686274509805</v>
      </c>
      <c r="H105" s="20">
        <f t="shared" si="30"/>
        <v>0.39215686274509803</v>
      </c>
      <c r="J105" s="20">
        <f t="shared" si="31"/>
        <v>0.18137804504066221</v>
      </c>
      <c r="K105" s="20">
        <f t="shared" si="32"/>
        <v>3.0827699054175449E-2</v>
      </c>
      <c r="L105" s="20">
        <f t="shared" si="33"/>
        <v>0.12763471763104536</v>
      </c>
      <c r="N105" s="20">
        <f t="shared" si="34"/>
        <v>0.10886235748894592</v>
      </c>
      <c r="O105" s="20">
        <f t="shared" si="35"/>
        <v>6.9824169352152549E-2</v>
      </c>
      <c r="P105" s="20">
        <f t="shared" si="36"/>
        <v>0.12849205710485112</v>
      </c>
      <c r="R105" s="22">
        <f t="shared" si="37"/>
        <v>31.766847725942391</v>
      </c>
      <c r="S105" s="23">
        <f t="shared" si="38"/>
        <v>36.92510923863901</v>
      </c>
      <c r="T105" s="23">
        <f t="shared" si="39"/>
        <v>-15.738198447037288</v>
      </c>
      <c r="V105" s="20">
        <f t="shared" si="40"/>
        <v>51.188740921094769</v>
      </c>
      <c r="W105" s="20">
        <f t="shared" si="41"/>
        <v>0.90131071893133186</v>
      </c>
      <c r="X105" s="20">
        <f t="shared" si="42"/>
        <v>-0.40290304910294999</v>
      </c>
      <c r="Z105" s="20">
        <f t="shared" si="43"/>
        <v>0.63071613582444641</v>
      </c>
      <c r="AA105" s="20">
        <f t="shared" si="44"/>
        <v>0.69372356539193047</v>
      </c>
      <c r="AB105" s="20">
        <f t="shared" si="45"/>
        <v>-0.49788849905312471</v>
      </c>
      <c r="AD105" s="20">
        <f t="shared" si="46"/>
        <v>0.11453167542235236</v>
      </c>
      <c r="AE105" s="20">
        <f t="shared" si="47"/>
        <v>6.9824169352152549E-2</v>
      </c>
      <c r="AF105" s="20">
        <f t="shared" si="48"/>
        <v>0.11799086970142436</v>
      </c>
      <c r="AH105" s="20">
        <f t="shared" si="49"/>
        <v>0.48563338852850552</v>
      </c>
      <c r="AI105" s="20">
        <f t="shared" si="50"/>
        <v>0.4117831700512275</v>
      </c>
      <c r="AJ105" s="20">
        <f t="shared" si="51"/>
        <v>0.49047416228641394</v>
      </c>
    </row>
    <row r="106" spans="1:36" ht="13.8" x14ac:dyDescent="0.25">
      <c r="A106" s="25">
        <v>102</v>
      </c>
      <c r="B106" s="41">
        <f>Samples!K103</f>
        <v>179</v>
      </c>
      <c r="C106" s="41">
        <f>Samples!L103</f>
        <v>59</v>
      </c>
      <c r="D106" s="41">
        <f>Samples!M103</f>
        <v>138</v>
      </c>
      <c r="F106" s="20">
        <f t="shared" si="28"/>
        <v>0.70196078431372544</v>
      </c>
      <c r="G106" s="20">
        <f t="shared" si="29"/>
        <v>0.23137254901960785</v>
      </c>
      <c r="H106" s="20">
        <f t="shared" si="30"/>
        <v>0.54117647058823526</v>
      </c>
      <c r="J106" s="20">
        <f t="shared" si="31"/>
        <v>0.45098759621504708</v>
      </c>
      <c r="K106" s="20">
        <f t="shared" si="32"/>
        <v>4.3868603694777429E-2</v>
      </c>
      <c r="L106" s="20">
        <f t="shared" si="33"/>
        <v>0.25437452689793683</v>
      </c>
      <c r="N106" s="20">
        <f t="shared" si="34"/>
        <v>0.24758929946541541</v>
      </c>
      <c r="O106" s="20">
        <f t="shared" si="35"/>
        <v>0.14562062915985488</v>
      </c>
      <c r="P106" s="20">
        <f t="shared" si="36"/>
        <v>0.25571618598385687</v>
      </c>
      <c r="R106" s="22">
        <f t="shared" si="37"/>
        <v>45.028443026250955</v>
      </c>
      <c r="S106" s="23">
        <f t="shared" si="38"/>
        <v>56.269160526375316</v>
      </c>
      <c r="T106" s="23">
        <f t="shared" si="39"/>
        <v>-18.166693406316003</v>
      </c>
      <c r="V106" s="20">
        <f t="shared" si="40"/>
        <v>74.322324082542039</v>
      </c>
      <c r="W106" s="20">
        <f t="shared" si="41"/>
        <v>0.9199580414721199</v>
      </c>
      <c r="X106" s="20">
        <f t="shared" si="42"/>
        <v>-0.3122892075576299</v>
      </c>
      <c r="Z106" s="20">
        <f t="shared" si="43"/>
        <v>1.3153794935506369</v>
      </c>
      <c r="AA106" s="20">
        <f t="shared" si="44"/>
        <v>1.9107289029243972</v>
      </c>
      <c r="AB106" s="20">
        <f t="shared" si="45"/>
        <v>-1.0030190525869356</v>
      </c>
      <c r="AD106" s="20">
        <f t="shared" si="46"/>
        <v>0.26048321879580788</v>
      </c>
      <c r="AE106" s="20">
        <f t="shared" si="47"/>
        <v>0.14562062915985488</v>
      </c>
      <c r="AF106" s="20">
        <f t="shared" si="48"/>
        <v>0.23481743432861055</v>
      </c>
      <c r="AH106" s="20">
        <f t="shared" si="49"/>
        <v>0.6386455885204313</v>
      </c>
      <c r="AI106" s="20">
        <f t="shared" si="50"/>
        <v>0.52610726746768066</v>
      </c>
      <c r="AJ106" s="20">
        <f t="shared" si="51"/>
        <v>0.61694073449926068</v>
      </c>
    </row>
    <row r="107" spans="1:36" ht="13.8" x14ac:dyDescent="0.25">
      <c r="A107" s="25">
        <v>103</v>
      </c>
      <c r="B107" s="41">
        <f>Samples!K104</f>
        <v>141</v>
      </c>
      <c r="C107" s="41">
        <f>Samples!L104</f>
        <v>45</v>
      </c>
      <c r="D107" s="41">
        <f>Samples!M104</f>
        <v>134</v>
      </c>
      <c r="F107" s="20">
        <f t="shared" si="28"/>
        <v>0.55294117647058827</v>
      </c>
      <c r="G107" s="20">
        <f t="shared" si="29"/>
        <v>0.17647058823529413</v>
      </c>
      <c r="H107" s="20">
        <f t="shared" si="30"/>
        <v>0.52549019607843139</v>
      </c>
      <c r="J107" s="20">
        <f t="shared" si="31"/>
        <v>0.26657834256498103</v>
      </c>
      <c r="K107" s="20">
        <f t="shared" si="32"/>
        <v>2.634748990207152E-2</v>
      </c>
      <c r="L107" s="20">
        <f t="shared" si="33"/>
        <v>0.23861918559570039</v>
      </c>
      <c r="N107" s="20">
        <f t="shared" si="34"/>
        <v>0.16242953386280284</v>
      </c>
      <c r="O107" s="20">
        <f t="shared" si="35"/>
        <v>9.2746585607286075E-2</v>
      </c>
      <c r="P107" s="20">
        <f t="shared" si="36"/>
        <v>0.23509311871654429</v>
      </c>
      <c r="R107" s="22">
        <f t="shared" si="37"/>
        <v>36.507817368111468</v>
      </c>
      <c r="S107" s="23">
        <f t="shared" si="38"/>
        <v>51.13783159905794</v>
      </c>
      <c r="T107" s="23">
        <f t="shared" si="39"/>
        <v>-29.4470198200083</v>
      </c>
      <c r="V107" s="20">
        <f t="shared" si="40"/>
        <v>69.390384967349419</v>
      </c>
      <c r="W107" s="20">
        <f t="shared" si="41"/>
        <v>1.0167622296251877</v>
      </c>
      <c r="X107" s="20">
        <f t="shared" si="42"/>
        <v>-0.52246255552849985</v>
      </c>
      <c r="Z107" s="20">
        <f t="shared" si="43"/>
        <v>0.83777248806376647</v>
      </c>
      <c r="AA107" s="20">
        <f t="shared" si="44"/>
        <v>0.97785325614138352</v>
      </c>
      <c r="AB107" s="20">
        <f t="shared" si="45"/>
        <v>-1.0761753825847142</v>
      </c>
      <c r="AD107" s="20">
        <f t="shared" si="46"/>
        <v>0.17088851537380625</v>
      </c>
      <c r="AE107" s="20">
        <f t="shared" si="47"/>
        <v>9.2746585607286075E-2</v>
      </c>
      <c r="AF107" s="20">
        <f t="shared" si="48"/>
        <v>0.21587981516670735</v>
      </c>
      <c r="AH107" s="20">
        <f t="shared" si="49"/>
        <v>0.55492926119907682</v>
      </c>
      <c r="AI107" s="20">
        <f t="shared" si="50"/>
        <v>0.45265359800096094</v>
      </c>
      <c r="AJ107" s="20">
        <f t="shared" si="51"/>
        <v>0.59988869710100245</v>
      </c>
    </row>
    <row r="108" spans="1:36" ht="13.8" x14ac:dyDescent="0.25">
      <c r="A108" s="25">
        <v>104</v>
      </c>
      <c r="B108" s="41">
        <f>Samples!K105</f>
        <v>110</v>
      </c>
      <c r="C108" s="41">
        <f>Samples!L105</f>
        <v>50</v>
      </c>
      <c r="D108" s="41">
        <f>Samples!M105</f>
        <v>93</v>
      </c>
      <c r="F108" s="20">
        <f t="shared" si="28"/>
        <v>0.43137254901960786</v>
      </c>
      <c r="G108" s="20">
        <f t="shared" si="29"/>
        <v>0.19607843137254902</v>
      </c>
      <c r="H108" s="20">
        <f t="shared" si="30"/>
        <v>0.36470588235294116</v>
      </c>
      <c r="J108" s="20">
        <f t="shared" si="31"/>
        <v>0.15613379743249334</v>
      </c>
      <c r="K108" s="20">
        <f t="shared" si="32"/>
        <v>3.2012264857975113E-2</v>
      </c>
      <c r="L108" s="20">
        <f t="shared" si="33"/>
        <v>0.1096501767585446</v>
      </c>
      <c r="N108" s="20">
        <f t="shared" si="34"/>
        <v>9.5629020879289456E-2</v>
      </c>
      <c r="O108" s="20">
        <f t="shared" si="35"/>
        <v>6.400595992253881E-2</v>
      </c>
      <c r="P108" s="20">
        <f t="shared" si="36"/>
        <v>0.1110517372705144</v>
      </c>
      <c r="R108" s="22">
        <f t="shared" si="37"/>
        <v>30.401440269906679</v>
      </c>
      <c r="S108" s="23">
        <f t="shared" si="38"/>
        <v>32.543536600401019</v>
      </c>
      <c r="T108" s="23">
        <f t="shared" si="39"/>
        <v>-13.436726081626505</v>
      </c>
      <c r="V108" s="20">
        <f t="shared" si="40"/>
        <v>46.517469328618965</v>
      </c>
      <c r="W108" s="20">
        <f t="shared" si="41"/>
        <v>0.85853251713173784</v>
      </c>
      <c r="X108" s="20">
        <f t="shared" si="42"/>
        <v>-0.39156423460017314</v>
      </c>
      <c r="Z108" s="20">
        <f t="shared" si="43"/>
        <v>0.5781607155034969</v>
      </c>
      <c r="AA108" s="20">
        <f t="shared" si="44"/>
        <v>0.58305898021188918</v>
      </c>
      <c r="AB108" s="20">
        <f t="shared" si="45"/>
        <v>-0.40266040171017015</v>
      </c>
      <c r="AD108" s="20">
        <f t="shared" si="46"/>
        <v>0.10060917504396576</v>
      </c>
      <c r="AE108" s="20">
        <f t="shared" si="47"/>
        <v>6.400595992253881E-2</v>
      </c>
      <c r="AF108" s="20">
        <f t="shared" si="48"/>
        <v>0.10197588362765327</v>
      </c>
      <c r="AH108" s="20">
        <f t="shared" si="49"/>
        <v>0.46509948932068718</v>
      </c>
      <c r="AI108" s="20">
        <f t="shared" si="50"/>
        <v>0.40001241611988514</v>
      </c>
      <c r="AJ108" s="20">
        <f t="shared" si="51"/>
        <v>0.46719604652801766</v>
      </c>
    </row>
    <row r="109" spans="1:36" ht="13.8" x14ac:dyDescent="0.25">
      <c r="A109" s="25">
        <v>105</v>
      </c>
      <c r="B109" s="41">
        <f>Samples!K106</f>
        <v>121</v>
      </c>
      <c r="C109" s="41">
        <f>Samples!L106</f>
        <v>52</v>
      </c>
      <c r="D109" s="41">
        <f>Samples!M106</f>
        <v>111</v>
      </c>
      <c r="F109" s="20">
        <f t="shared" si="28"/>
        <v>0.47450980392156861</v>
      </c>
      <c r="G109" s="20">
        <f t="shared" si="29"/>
        <v>0.20392156862745098</v>
      </c>
      <c r="H109" s="20">
        <f t="shared" si="30"/>
        <v>0.43529411764705883</v>
      </c>
      <c r="J109" s="20">
        <f t="shared" si="31"/>
        <v>0.19141748114740204</v>
      </c>
      <c r="K109" s="20">
        <f t="shared" si="32"/>
        <v>3.4459964373457802E-2</v>
      </c>
      <c r="L109" s="20">
        <f t="shared" si="33"/>
        <v>0.15916906569426922</v>
      </c>
      <c r="N109" s="20">
        <f t="shared" si="34"/>
        <v>0.1199934688429527</v>
      </c>
      <c r="O109" s="20">
        <f t="shared" si="35"/>
        <v>7.6833129554960924E-2</v>
      </c>
      <c r="P109" s="20">
        <f t="shared" si="36"/>
        <v>0.15909218208186393</v>
      </c>
      <c r="R109" s="22">
        <f t="shared" si="37"/>
        <v>33.314446568330091</v>
      </c>
      <c r="S109" s="23">
        <f t="shared" si="38"/>
        <v>38.263315057526086</v>
      </c>
      <c r="T109" s="23">
        <f t="shared" si="39"/>
        <v>-20.309513826190983</v>
      </c>
      <c r="V109" s="20">
        <f t="shared" si="40"/>
        <v>54.648055603121563</v>
      </c>
      <c r="W109" s="20">
        <f t="shared" si="41"/>
        <v>0.91521753589821297</v>
      </c>
      <c r="X109" s="20">
        <f t="shared" si="42"/>
        <v>-0.48796960248443316</v>
      </c>
      <c r="Z109" s="20">
        <f t="shared" si="43"/>
        <v>0.6940275126195985</v>
      </c>
      <c r="AA109" s="20">
        <f t="shared" si="44"/>
        <v>0.68991704159763401</v>
      </c>
      <c r="AB109" s="20">
        <f t="shared" si="45"/>
        <v>-0.65991208505658894</v>
      </c>
      <c r="AD109" s="20">
        <f t="shared" si="46"/>
        <v>0.12624247116565249</v>
      </c>
      <c r="AE109" s="20">
        <f t="shared" si="47"/>
        <v>7.6833129554960924E-2</v>
      </c>
      <c r="AF109" s="20">
        <f t="shared" si="48"/>
        <v>0.14609015801824052</v>
      </c>
      <c r="AH109" s="20">
        <f t="shared" si="49"/>
        <v>0.50165116949720812</v>
      </c>
      <c r="AI109" s="20">
        <f t="shared" si="50"/>
        <v>0.42512453938215594</v>
      </c>
      <c r="AJ109" s="20">
        <f t="shared" si="51"/>
        <v>0.52667210851311086</v>
      </c>
    </row>
    <row r="110" spans="1:36" ht="13.8" x14ac:dyDescent="0.25">
      <c r="A110" s="25">
        <v>106</v>
      </c>
      <c r="B110" s="41">
        <f>Samples!K107</f>
        <v>255</v>
      </c>
      <c r="C110" s="41">
        <f>Samples!L107</f>
        <v>122</v>
      </c>
      <c r="D110" s="41">
        <f>Samples!M107</f>
        <v>255</v>
      </c>
      <c r="F110" s="20">
        <f t="shared" si="28"/>
        <v>1</v>
      </c>
      <c r="G110" s="20">
        <f t="shared" si="29"/>
        <v>0.47843137254901963</v>
      </c>
      <c r="H110" s="20">
        <f t="shared" si="30"/>
        <v>1</v>
      </c>
      <c r="J110" s="20">
        <f t="shared" si="31"/>
        <v>1</v>
      </c>
      <c r="K110" s="20">
        <f t="shared" si="32"/>
        <v>0.19483424144334416</v>
      </c>
      <c r="L110" s="20">
        <f t="shared" si="33"/>
        <v>1</v>
      </c>
      <c r="N110" s="20">
        <f t="shared" si="34"/>
        <v>0.66257272474013984</v>
      </c>
      <c r="O110" s="20">
        <f t="shared" si="35"/>
        <v>0.42414544948027971</v>
      </c>
      <c r="P110" s="20">
        <f t="shared" si="36"/>
        <v>0.99302424158004665</v>
      </c>
      <c r="R110" s="22">
        <f t="shared" si="37"/>
        <v>71.155793229453963</v>
      </c>
      <c r="S110" s="23">
        <f t="shared" si="38"/>
        <v>67.661908432834096</v>
      </c>
      <c r="T110" s="23">
        <f t="shared" si="39"/>
        <v>-43.674335939477736</v>
      </c>
      <c r="V110" s="20">
        <f t="shared" si="40"/>
        <v>107.46501003880468</v>
      </c>
      <c r="W110" s="20">
        <f t="shared" si="41"/>
        <v>0.84713897884821054</v>
      </c>
      <c r="X110" s="20">
        <f t="shared" si="42"/>
        <v>-0.57319039200931488</v>
      </c>
      <c r="Z110" s="20">
        <f t="shared" si="43"/>
        <v>3.8312719135194087</v>
      </c>
      <c r="AA110" s="20">
        <f t="shared" si="44"/>
        <v>3.3414144448136502</v>
      </c>
      <c r="AB110" s="20">
        <f t="shared" si="45"/>
        <v>-4.3207885343350139</v>
      </c>
      <c r="AD110" s="20">
        <f t="shared" si="46"/>
        <v>0.69707809020530231</v>
      </c>
      <c r="AE110" s="20">
        <f t="shared" si="47"/>
        <v>0.42414544948027971</v>
      </c>
      <c r="AF110" s="20">
        <f t="shared" si="48"/>
        <v>0.91186799043163147</v>
      </c>
      <c r="AH110" s="20">
        <f t="shared" si="49"/>
        <v>0.88666686194716782</v>
      </c>
      <c r="AI110" s="20">
        <f t="shared" si="50"/>
        <v>0.75134304508149963</v>
      </c>
      <c r="AJ110" s="20">
        <f t="shared" si="51"/>
        <v>0.96971472477888832</v>
      </c>
    </row>
    <row r="111" spans="1:36" ht="13.8" x14ac:dyDescent="0.25">
      <c r="A111" s="25">
        <v>107</v>
      </c>
      <c r="B111" s="41">
        <f>Samples!K108</f>
        <v>230</v>
      </c>
      <c r="C111" s="41">
        <f>Samples!L108</f>
        <v>104</v>
      </c>
      <c r="D111" s="41">
        <f>Samples!M108</f>
        <v>154</v>
      </c>
      <c r="F111" s="20">
        <f t="shared" si="28"/>
        <v>0.90196078431372551</v>
      </c>
      <c r="G111" s="20">
        <f t="shared" si="29"/>
        <v>0.40784313725490196</v>
      </c>
      <c r="H111" s="20">
        <f t="shared" si="30"/>
        <v>0.60392156862745094</v>
      </c>
      <c r="J111" s="20">
        <f t="shared" si="31"/>
        <v>0.7913901090373936</v>
      </c>
      <c r="K111" s="20">
        <f t="shared" si="32"/>
        <v>0.13863305491227085</v>
      </c>
      <c r="L111" s="20">
        <f t="shared" si="33"/>
        <v>0.32336408691461355</v>
      </c>
      <c r="N111" s="20">
        <f t="shared" si="34"/>
        <v>0.4343116790917369</v>
      </c>
      <c r="O111" s="20">
        <f t="shared" si="35"/>
        <v>0.29074678512984103</v>
      </c>
      <c r="P111" s="20">
        <f t="shared" si="36"/>
        <v>0.33915645386230459</v>
      </c>
      <c r="R111" s="22">
        <f t="shared" si="37"/>
        <v>60.847479836710235</v>
      </c>
      <c r="S111" s="23">
        <f t="shared" si="38"/>
        <v>53.872344291677365</v>
      </c>
      <c r="T111" s="23">
        <f t="shared" si="39"/>
        <v>-3.0713697042862087</v>
      </c>
      <c r="V111" s="20">
        <f t="shared" si="40"/>
        <v>81.326985643267818</v>
      </c>
      <c r="W111" s="20">
        <f t="shared" si="41"/>
        <v>0.72547681446444046</v>
      </c>
      <c r="X111" s="20">
        <f t="shared" si="42"/>
        <v>-5.6950343002360557E-2</v>
      </c>
      <c r="Z111" s="20">
        <f t="shared" si="43"/>
        <v>2.6262924503350433</v>
      </c>
      <c r="AA111" s="20">
        <f t="shared" si="44"/>
        <v>3.4488855340049573</v>
      </c>
      <c r="AB111" s="20">
        <f t="shared" si="45"/>
        <v>-0.62087291381208376</v>
      </c>
      <c r="AD111" s="20">
        <f t="shared" si="46"/>
        <v>0.45692969920224819</v>
      </c>
      <c r="AE111" s="20">
        <f t="shared" si="47"/>
        <v>0.29074678512984103</v>
      </c>
      <c r="AF111" s="20">
        <f t="shared" si="48"/>
        <v>0.31143843329871862</v>
      </c>
      <c r="AH111" s="20">
        <f t="shared" si="49"/>
        <v>0.77022296303775328</v>
      </c>
      <c r="AI111" s="20">
        <f t="shared" si="50"/>
        <v>0.66247827445439855</v>
      </c>
      <c r="AJ111" s="20">
        <f t="shared" si="51"/>
        <v>0.6778351229758296</v>
      </c>
    </row>
    <row r="112" spans="1:36" ht="13.8" x14ac:dyDescent="0.25">
      <c r="A112" s="25">
        <v>108</v>
      </c>
      <c r="B112" s="41">
        <f>Samples!K109</f>
        <v>214</v>
      </c>
      <c r="C112" s="41">
        <f>Samples!L109</f>
        <v>66</v>
      </c>
      <c r="D112" s="41">
        <f>Samples!M109</f>
        <v>149</v>
      </c>
      <c r="F112" s="20">
        <f t="shared" si="28"/>
        <v>0.83921568627450982</v>
      </c>
      <c r="G112" s="20">
        <f t="shared" si="29"/>
        <v>0.25882352941176473</v>
      </c>
      <c r="H112" s="20">
        <f t="shared" si="30"/>
        <v>0.58431372549019611</v>
      </c>
      <c r="J112" s="20">
        <f t="shared" si="31"/>
        <v>0.67258062630554682</v>
      </c>
      <c r="K112" s="20">
        <f t="shared" si="32"/>
        <v>5.4626675563190397E-2</v>
      </c>
      <c r="L112" s="20">
        <f t="shared" si="33"/>
        <v>0.30076601079160442</v>
      </c>
      <c r="N112" s="20">
        <f t="shared" si="34"/>
        <v>0.35119501441768897</v>
      </c>
      <c r="O112" s="20">
        <f t="shared" si="35"/>
        <v>0.20377494549450687</v>
      </c>
      <c r="P112" s="20">
        <f t="shared" si="36"/>
        <v>0.30537039907224939</v>
      </c>
      <c r="R112" s="22">
        <f t="shared" si="37"/>
        <v>52.261357031457536</v>
      </c>
      <c r="S112" s="23">
        <f t="shared" si="38"/>
        <v>64.555949139028513</v>
      </c>
      <c r="T112" s="23">
        <f t="shared" si="39"/>
        <v>-13.215048641498006</v>
      </c>
      <c r="V112" s="20">
        <f t="shared" si="40"/>
        <v>84.103255101140235</v>
      </c>
      <c r="W112" s="20">
        <f t="shared" si="41"/>
        <v>0.90027417493411943</v>
      </c>
      <c r="X112" s="20">
        <f t="shared" si="42"/>
        <v>-0.20191730762531476</v>
      </c>
      <c r="Z112" s="20">
        <f t="shared" si="43"/>
        <v>1.8406827806562411</v>
      </c>
      <c r="AA112" s="20">
        <f t="shared" si="44"/>
        <v>3.0400478835828393</v>
      </c>
      <c r="AB112" s="20">
        <f t="shared" si="45"/>
        <v>-1.0574423903088357</v>
      </c>
      <c r="AD112" s="20">
        <f t="shared" si="46"/>
        <v>0.36948449702018826</v>
      </c>
      <c r="AE112" s="20">
        <f t="shared" si="47"/>
        <v>0.20377494549450687</v>
      </c>
      <c r="AF112" s="20">
        <f t="shared" si="48"/>
        <v>0.28041358959802515</v>
      </c>
      <c r="AH112" s="20">
        <f t="shared" si="49"/>
        <v>0.71757187268717371</v>
      </c>
      <c r="AI112" s="20">
        <f t="shared" si="50"/>
        <v>0.58845997440911668</v>
      </c>
      <c r="AJ112" s="20">
        <f t="shared" si="51"/>
        <v>0.65453521761660671</v>
      </c>
    </row>
    <row r="113" spans="1:36" ht="13.8" x14ac:dyDescent="0.25">
      <c r="A113" s="25">
        <v>109</v>
      </c>
      <c r="B113" s="41">
        <f>Samples!K110</f>
        <v>255</v>
      </c>
      <c r="C113" s="41">
        <f>Samples!L110</f>
        <v>171</v>
      </c>
      <c r="D113" s="41">
        <f>Samples!M110</f>
        <v>255</v>
      </c>
      <c r="F113" s="20">
        <f t="shared" si="28"/>
        <v>1</v>
      </c>
      <c r="G113" s="20">
        <f t="shared" si="29"/>
        <v>0.6705882352941176</v>
      </c>
      <c r="H113" s="20">
        <f t="shared" si="30"/>
        <v>1</v>
      </c>
      <c r="J113" s="20">
        <f t="shared" si="31"/>
        <v>1</v>
      </c>
      <c r="K113" s="20">
        <f t="shared" si="32"/>
        <v>0.40745043862105507</v>
      </c>
      <c r="L113" s="20">
        <f t="shared" si="33"/>
        <v>1</v>
      </c>
      <c r="N113" s="20">
        <f t="shared" si="34"/>
        <v>0.73860427685088925</v>
      </c>
      <c r="O113" s="20">
        <f t="shared" si="35"/>
        <v>0.57620855370177859</v>
      </c>
      <c r="P113" s="20">
        <f t="shared" si="36"/>
        <v>1.0183680922836298</v>
      </c>
      <c r="R113" s="22">
        <f t="shared" si="37"/>
        <v>80.527536563883089</v>
      </c>
      <c r="S113" s="23">
        <f t="shared" si="38"/>
        <v>43.614049559638381</v>
      </c>
      <c r="T113" s="23">
        <f t="shared" si="39"/>
        <v>-29.15224689207092</v>
      </c>
      <c r="V113" s="20">
        <f t="shared" si="40"/>
        <v>96.107871492892713</v>
      </c>
      <c r="W113" s="20">
        <f t="shared" si="41"/>
        <v>0.57739574733334464</v>
      </c>
      <c r="X113" s="20">
        <f t="shared" si="42"/>
        <v>-0.58921140875073785</v>
      </c>
      <c r="Z113" s="20">
        <f t="shared" si="43"/>
        <v>5.2048457689038727</v>
      </c>
      <c r="AA113" s="20">
        <f t="shared" si="44"/>
        <v>2.6871624316080029</v>
      </c>
      <c r="AB113" s="20">
        <f t="shared" si="45"/>
        <v>-3.4751130483627715</v>
      </c>
      <c r="AD113" s="20">
        <f t="shared" si="46"/>
        <v>0.77706920236811072</v>
      </c>
      <c r="AE113" s="20">
        <f t="shared" si="47"/>
        <v>0.57620855370177859</v>
      </c>
      <c r="AF113" s="20">
        <f t="shared" si="48"/>
        <v>0.93514058060939376</v>
      </c>
      <c r="AH113" s="20">
        <f t="shared" si="49"/>
        <v>0.91936203501482061</v>
      </c>
      <c r="AI113" s="20">
        <f t="shared" si="50"/>
        <v>0.83213393589554385</v>
      </c>
      <c r="AJ113" s="20">
        <f t="shared" si="51"/>
        <v>0.97789517035589846</v>
      </c>
    </row>
    <row r="114" spans="1:36" ht="13.8" x14ac:dyDescent="0.25">
      <c r="A114" s="25">
        <v>110</v>
      </c>
      <c r="B114" s="41">
        <f>Samples!K111</f>
        <v>162</v>
      </c>
      <c r="C114" s="41">
        <f>Samples!L111</f>
        <v>61</v>
      </c>
      <c r="D114" s="41">
        <f>Samples!M111</f>
        <v>152</v>
      </c>
      <c r="F114" s="20">
        <f t="shared" si="28"/>
        <v>0.63529411764705879</v>
      </c>
      <c r="G114" s="20">
        <f t="shared" si="29"/>
        <v>0.23921568627450981</v>
      </c>
      <c r="H114" s="20">
        <f t="shared" si="30"/>
        <v>0.59607843137254901</v>
      </c>
      <c r="J114" s="20">
        <f t="shared" si="31"/>
        <v>0.361523841781628</v>
      </c>
      <c r="K114" s="20">
        <f t="shared" si="32"/>
        <v>4.6802390306094815E-2</v>
      </c>
      <c r="L114" s="20">
        <f t="shared" si="33"/>
        <v>0.31421022173393337</v>
      </c>
      <c r="N114" s="20">
        <f t="shared" si="34"/>
        <v>0.22254391214717786</v>
      </c>
      <c r="O114" s="20">
        <f t="shared" si="35"/>
        <v>0.1330190163188831</v>
      </c>
      <c r="P114" s="20">
        <f t="shared" si="36"/>
        <v>0.31121307082897559</v>
      </c>
      <c r="R114" s="22">
        <f t="shared" si="37"/>
        <v>43.214659073755719</v>
      </c>
      <c r="S114" s="23">
        <f t="shared" si="38"/>
        <v>52.935000157481703</v>
      </c>
      <c r="T114" s="23">
        <f t="shared" si="39"/>
        <v>-29.642419328099614</v>
      </c>
      <c r="V114" s="20">
        <f t="shared" si="40"/>
        <v>74.486871488581244</v>
      </c>
      <c r="W114" s="20">
        <f t="shared" si="41"/>
        <v>0.95186534785774513</v>
      </c>
      <c r="X114" s="20">
        <f t="shared" si="42"/>
        <v>-0.51047134105461056</v>
      </c>
      <c r="Z114" s="20">
        <f t="shared" si="43"/>
        <v>1.2015501328871636</v>
      </c>
      <c r="AA114" s="20">
        <f t="shared" si="44"/>
        <v>1.321838922589502</v>
      </c>
      <c r="AB114" s="20">
        <f t="shared" si="45"/>
        <v>-1.381743782711585</v>
      </c>
      <c r="AD114" s="20">
        <f t="shared" si="46"/>
        <v>0.2341335214594191</v>
      </c>
      <c r="AE114" s="20">
        <f t="shared" si="47"/>
        <v>0.1330190163188831</v>
      </c>
      <c r="AF114" s="20">
        <f t="shared" si="48"/>
        <v>0.28577876109180494</v>
      </c>
      <c r="AH114" s="20">
        <f t="shared" si="49"/>
        <v>0.61634119922665065</v>
      </c>
      <c r="AI114" s="20">
        <f t="shared" si="50"/>
        <v>0.51047119891168724</v>
      </c>
      <c r="AJ114" s="20">
        <f t="shared" si="51"/>
        <v>0.6586832955521853</v>
      </c>
    </row>
    <row r="115" spans="1:36" ht="13.8" x14ac:dyDescent="0.25">
      <c r="A115" s="25">
        <v>111</v>
      </c>
      <c r="B115" s="41">
        <f>Samples!K112</f>
        <v>208</v>
      </c>
      <c r="C115" s="41">
        <f>Samples!L112</f>
        <v>56</v>
      </c>
      <c r="D115" s="41">
        <f>Samples!M112</f>
        <v>155</v>
      </c>
      <c r="F115" s="20">
        <f t="shared" si="28"/>
        <v>0.81568627450980391</v>
      </c>
      <c r="G115" s="20">
        <f t="shared" si="29"/>
        <v>0.2196078431372549</v>
      </c>
      <c r="H115" s="20">
        <f t="shared" si="30"/>
        <v>0.60784313725490191</v>
      </c>
      <c r="J115" s="20">
        <f t="shared" si="31"/>
        <v>0.63090895028385174</v>
      </c>
      <c r="K115" s="20">
        <f t="shared" si="32"/>
        <v>3.9674125471536634E-2</v>
      </c>
      <c r="L115" s="20">
        <f t="shared" si="33"/>
        <v>0.32799861257599361</v>
      </c>
      <c r="N115" s="20">
        <f t="shared" si="34"/>
        <v>0.33357806793564881</v>
      </c>
      <c r="O115" s="20">
        <f t="shared" si="35"/>
        <v>0.18618767719557661</v>
      </c>
      <c r="P115" s="20">
        <f t="shared" si="36"/>
        <v>0.32866837975016744</v>
      </c>
      <c r="R115" s="22">
        <f t="shared" si="37"/>
        <v>50.238166199334884</v>
      </c>
      <c r="S115" s="23">
        <f t="shared" si="38"/>
        <v>67.174150651492852</v>
      </c>
      <c r="T115" s="23">
        <f t="shared" si="39"/>
        <v>-19.951207540146743</v>
      </c>
      <c r="V115" s="20">
        <f t="shared" si="40"/>
        <v>86.222332032550938</v>
      </c>
      <c r="W115" s="20">
        <f t="shared" si="41"/>
        <v>0.94880045159307602</v>
      </c>
      <c r="X115" s="20">
        <f t="shared" si="42"/>
        <v>-0.28870886544888302</v>
      </c>
      <c r="Z115" s="20">
        <f t="shared" si="43"/>
        <v>1.6818183930934687</v>
      </c>
      <c r="AA115" s="20">
        <f t="shared" si="44"/>
        <v>2.7683964123973275</v>
      </c>
      <c r="AB115" s="20">
        <f t="shared" si="45"/>
        <v>-1.3307050094120334</v>
      </c>
      <c r="AD115" s="20">
        <f t="shared" si="46"/>
        <v>0.35095009777553793</v>
      </c>
      <c r="AE115" s="20">
        <f t="shared" si="47"/>
        <v>0.18618767719557661</v>
      </c>
      <c r="AF115" s="20">
        <f t="shared" si="48"/>
        <v>0.3018075112490059</v>
      </c>
      <c r="AH115" s="20">
        <f t="shared" si="49"/>
        <v>0.70536697543518301</v>
      </c>
      <c r="AI115" s="20">
        <f t="shared" si="50"/>
        <v>0.57101867413219731</v>
      </c>
      <c r="AJ115" s="20">
        <f t="shared" si="51"/>
        <v>0.67077471183293103</v>
      </c>
    </row>
    <row r="116" spans="1:36" ht="13.8" x14ac:dyDescent="0.25">
      <c r="A116" s="25">
        <v>112</v>
      </c>
      <c r="B116" s="41">
        <f>Samples!K113</f>
        <v>175</v>
      </c>
      <c r="C116" s="41">
        <f>Samples!L113</f>
        <v>67</v>
      </c>
      <c r="D116" s="41">
        <f>Samples!M113</f>
        <v>136</v>
      </c>
      <c r="F116" s="20">
        <f t="shared" si="28"/>
        <v>0.68627450980392157</v>
      </c>
      <c r="G116" s="20">
        <f t="shared" si="29"/>
        <v>0.2627450980392157</v>
      </c>
      <c r="H116" s="20">
        <f t="shared" si="30"/>
        <v>0.53333333333333333</v>
      </c>
      <c r="J116" s="20">
        <f t="shared" si="31"/>
        <v>0.42889679629222027</v>
      </c>
      <c r="K116" s="20">
        <f t="shared" si="32"/>
        <v>5.6276666518430385E-2</v>
      </c>
      <c r="L116" s="20">
        <f t="shared" si="33"/>
        <v>0.24642340747203836</v>
      </c>
      <c r="N116" s="20">
        <f t="shared" si="34"/>
        <v>0.24148099978660525</v>
      </c>
      <c r="O116" s="20">
        <f t="shared" si="35"/>
        <v>0.14922430080518861</v>
      </c>
      <c r="P116" s="20">
        <f t="shared" si="36"/>
        <v>0.24921133561960923</v>
      </c>
      <c r="R116" s="22">
        <f t="shared" si="37"/>
        <v>45.527769795659069</v>
      </c>
      <c r="S116" s="23">
        <f t="shared" si="38"/>
        <v>51.468978896972494</v>
      </c>
      <c r="T116" s="23">
        <f t="shared" si="39"/>
        <v>-16.250546405945432</v>
      </c>
      <c r="V116" s="20">
        <f t="shared" si="40"/>
        <v>70.611003885763523</v>
      </c>
      <c r="W116" s="20">
        <f t="shared" si="41"/>
        <v>0.87007559578498084</v>
      </c>
      <c r="X116" s="20">
        <f t="shared" si="42"/>
        <v>-0.30582913086314267</v>
      </c>
      <c r="Z116" s="20">
        <f t="shared" si="43"/>
        <v>1.3479311712292024</v>
      </c>
      <c r="AA116" s="20">
        <f t="shared" si="44"/>
        <v>1.7775681945208188</v>
      </c>
      <c r="AB116" s="20">
        <f t="shared" si="45"/>
        <v>-0.91499215130889355</v>
      </c>
      <c r="AD116" s="20">
        <f t="shared" si="46"/>
        <v>0.25405681197959523</v>
      </c>
      <c r="AE116" s="20">
        <f t="shared" si="47"/>
        <v>0.14922430080518861</v>
      </c>
      <c r="AF116" s="20">
        <f t="shared" si="48"/>
        <v>0.22884420167089922</v>
      </c>
      <c r="AH116" s="20">
        <f t="shared" si="49"/>
        <v>0.63334976637721285</v>
      </c>
      <c r="AI116" s="20">
        <f t="shared" si="50"/>
        <v>0.53041180858326786</v>
      </c>
      <c r="AJ116" s="20">
        <f t="shared" si="51"/>
        <v>0.61166454061299502</v>
      </c>
    </row>
    <row r="117" spans="1:36" ht="13.8" x14ac:dyDescent="0.25">
      <c r="A117" s="25">
        <v>113</v>
      </c>
      <c r="B117" s="41">
        <f>Samples!K114</f>
        <v>198</v>
      </c>
      <c r="C117" s="41">
        <f>Samples!L114</f>
        <v>56</v>
      </c>
      <c r="D117" s="41">
        <f>Samples!M114</f>
        <v>127</v>
      </c>
      <c r="F117" s="20">
        <f t="shared" si="28"/>
        <v>0.77647058823529413</v>
      </c>
      <c r="G117" s="20">
        <f t="shared" si="29"/>
        <v>0.2196078431372549</v>
      </c>
      <c r="H117" s="20">
        <f t="shared" si="30"/>
        <v>0.49803921568627452</v>
      </c>
      <c r="J117" s="20">
        <f t="shared" si="31"/>
        <v>0.56488411975504704</v>
      </c>
      <c r="K117" s="20">
        <f t="shared" si="32"/>
        <v>3.9674125471536634E-2</v>
      </c>
      <c r="L117" s="20">
        <f t="shared" si="33"/>
        <v>0.21244982387450279</v>
      </c>
      <c r="N117" s="20">
        <f t="shared" si="34"/>
        <v>0.28549287146495061</v>
      </c>
      <c r="O117" s="20">
        <f t="shared" si="35"/>
        <v>0.16380817568090508</v>
      </c>
      <c r="P117" s="20">
        <f t="shared" si="36"/>
        <v>0.21756497686019446</v>
      </c>
      <c r="R117" s="22">
        <f t="shared" si="37"/>
        <v>47.470197119868665</v>
      </c>
      <c r="S117" s="23">
        <f t="shared" si="38"/>
        <v>61.272142587364129</v>
      </c>
      <c r="T117" s="23">
        <f t="shared" si="39"/>
        <v>-7.4872501417967197</v>
      </c>
      <c r="V117" s="20">
        <f t="shared" si="40"/>
        <v>77.870109711822693</v>
      </c>
      <c r="W117" s="20">
        <f t="shared" si="41"/>
        <v>0.91523106498499118</v>
      </c>
      <c r="X117" s="20">
        <f t="shared" si="42"/>
        <v>-0.12159382057874182</v>
      </c>
      <c r="Z117" s="20">
        <f t="shared" si="43"/>
        <v>1.4796661462715619</v>
      </c>
      <c r="AA117" s="20">
        <f t="shared" si="44"/>
        <v>2.6641013246938519</v>
      </c>
      <c r="AB117" s="20">
        <f t="shared" si="45"/>
        <v>-0.65646554652862998</v>
      </c>
      <c r="AD117" s="20">
        <f t="shared" si="46"/>
        <v>0.30036072747496118</v>
      </c>
      <c r="AE117" s="20">
        <f t="shared" si="47"/>
        <v>0.16380817568090508</v>
      </c>
      <c r="AF117" s="20">
        <f t="shared" si="48"/>
        <v>0.19978418444462301</v>
      </c>
      <c r="AH117" s="20">
        <f t="shared" si="49"/>
        <v>0.66970115689773402</v>
      </c>
      <c r="AI117" s="20">
        <f t="shared" si="50"/>
        <v>0.54715687172300576</v>
      </c>
      <c r="AJ117" s="20">
        <f t="shared" si="51"/>
        <v>0.58459312243198935</v>
      </c>
    </row>
    <row r="118" spans="1:36" ht="13.8" x14ac:dyDescent="0.25">
      <c r="A118" s="25">
        <v>114</v>
      </c>
      <c r="B118" s="41">
        <f>Samples!K115</f>
        <v>190</v>
      </c>
      <c r="C118" s="41">
        <f>Samples!L115</f>
        <v>48</v>
      </c>
      <c r="D118" s="41">
        <f>Samples!M115</f>
        <v>123</v>
      </c>
      <c r="F118" s="20">
        <f t="shared" si="28"/>
        <v>0.74509803921568629</v>
      </c>
      <c r="G118" s="20">
        <f t="shared" si="29"/>
        <v>0.18823529411764706</v>
      </c>
      <c r="H118" s="20">
        <f t="shared" si="30"/>
        <v>0.4823529411764706</v>
      </c>
      <c r="J118" s="20">
        <f t="shared" si="31"/>
        <v>0.51510419020469689</v>
      </c>
      <c r="K118" s="20">
        <f t="shared" si="32"/>
        <v>2.9669104755264908E-2</v>
      </c>
      <c r="L118" s="20">
        <f t="shared" si="33"/>
        <v>0.19828631622235901</v>
      </c>
      <c r="N118" s="20">
        <f t="shared" si="34"/>
        <v>0.25882931997903552</v>
      </c>
      <c r="O118" s="20">
        <f t="shared" si="35"/>
        <v>0.14504676658973836</v>
      </c>
      <c r="P118" s="20">
        <f t="shared" si="36"/>
        <v>0.20194921172713046</v>
      </c>
      <c r="R118" s="22">
        <f t="shared" si="37"/>
        <v>44.948170413695728</v>
      </c>
      <c r="S118" s="23">
        <f t="shared" si="38"/>
        <v>61.37601859726599</v>
      </c>
      <c r="T118" s="23">
        <f t="shared" si="39"/>
        <v>-8.9685583102785174</v>
      </c>
      <c r="V118" s="20">
        <f t="shared" si="40"/>
        <v>76.601492939468471</v>
      </c>
      <c r="W118" s="20">
        <f t="shared" si="41"/>
        <v>0.94372066053853632</v>
      </c>
      <c r="X118" s="20">
        <f t="shared" si="42"/>
        <v>-0.14509788127201689</v>
      </c>
      <c r="Z118" s="20">
        <f t="shared" si="43"/>
        <v>1.3101958388637769</v>
      </c>
      <c r="AA118" s="20">
        <f t="shared" si="44"/>
        <v>2.4302492586223678</v>
      </c>
      <c r="AB118" s="20">
        <f t="shared" si="45"/>
        <v>-0.66384322518981242</v>
      </c>
      <c r="AD118" s="20">
        <f t="shared" si="46"/>
        <v>0.27230859545400898</v>
      </c>
      <c r="AE118" s="20">
        <f t="shared" si="47"/>
        <v>0.14504676658973836</v>
      </c>
      <c r="AF118" s="20">
        <f t="shared" si="48"/>
        <v>0.1854446388678884</v>
      </c>
      <c r="AH118" s="20">
        <f t="shared" si="49"/>
        <v>0.64816729938156414</v>
      </c>
      <c r="AI118" s="20">
        <f t="shared" si="50"/>
        <v>0.52541526218703216</v>
      </c>
      <c r="AJ118" s="20">
        <f t="shared" si="51"/>
        <v>0.57025805373842475</v>
      </c>
    </row>
    <row r="119" spans="1:36" ht="13.8" x14ac:dyDescent="0.25">
      <c r="A119" s="25">
        <v>115</v>
      </c>
      <c r="B119" s="41">
        <f>Samples!K116</f>
        <v>177</v>
      </c>
      <c r="C119" s="41">
        <f>Samples!L116</f>
        <v>71</v>
      </c>
      <c r="D119" s="41">
        <f>Samples!M116</f>
        <v>161</v>
      </c>
      <c r="F119" s="20">
        <f t="shared" si="28"/>
        <v>0.69411764705882351</v>
      </c>
      <c r="G119" s="20">
        <f t="shared" si="29"/>
        <v>0.27843137254901962</v>
      </c>
      <c r="H119" s="20">
        <f t="shared" si="30"/>
        <v>0.63137254901960782</v>
      </c>
      <c r="J119" s="20">
        <f t="shared" si="31"/>
        <v>0.43986130080055708</v>
      </c>
      <c r="K119" s="20">
        <f t="shared" si="32"/>
        <v>6.3165154646975738E-2</v>
      </c>
      <c r="L119" s="20">
        <f t="shared" si="33"/>
        <v>0.35661779781148806</v>
      </c>
      <c r="N119" s="20">
        <f t="shared" si="34"/>
        <v>0.26835617225688185</v>
      </c>
      <c r="O119" s="20">
        <f t="shared" si="35"/>
        <v>0.16443803615570493</v>
      </c>
      <c r="P119" s="20">
        <f t="shared" si="36"/>
        <v>0.35498382635918968</v>
      </c>
      <c r="R119" s="22">
        <f t="shared" si="37"/>
        <v>47.5514430413564</v>
      </c>
      <c r="S119" s="23">
        <f t="shared" si="38"/>
        <v>54.083437622942597</v>
      </c>
      <c r="T119" s="23">
        <f t="shared" si="39"/>
        <v>-28.072421688661354</v>
      </c>
      <c r="V119" s="20">
        <f t="shared" si="40"/>
        <v>77.293070969499652</v>
      </c>
      <c r="W119" s="20">
        <f t="shared" si="41"/>
        <v>0.90814445886250439</v>
      </c>
      <c r="X119" s="20">
        <f t="shared" si="42"/>
        <v>-0.47877722658867206</v>
      </c>
      <c r="Z119" s="20">
        <f t="shared" si="43"/>
        <v>1.4853556255515912</v>
      </c>
      <c r="AA119" s="20">
        <f t="shared" si="44"/>
        <v>1.6345482343402307</v>
      </c>
      <c r="AB119" s="20">
        <f t="shared" si="45"/>
        <v>-1.5228594534788977</v>
      </c>
      <c r="AD119" s="20">
        <f t="shared" si="46"/>
        <v>0.28233158575158535</v>
      </c>
      <c r="AE119" s="20">
        <f t="shared" si="47"/>
        <v>0.16443803615570493</v>
      </c>
      <c r="AF119" s="20">
        <f t="shared" si="48"/>
        <v>0.32597229234085373</v>
      </c>
      <c r="AH119" s="20">
        <f t="shared" si="49"/>
        <v>0.65602414284378519</v>
      </c>
      <c r="AI119" s="20">
        <f t="shared" si="50"/>
        <v>0.54785726759789999</v>
      </c>
      <c r="AJ119" s="20">
        <f t="shared" si="51"/>
        <v>0.68821937604120675</v>
      </c>
    </row>
    <row r="120" spans="1:36" ht="13.8" x14ac:dyDescent="0.25">
      <c r="A120" s="25">
        <v>116</v>
      </c>
      <c r="B120" s="41">
        <f>Samples!K117</f>
        <v>181</v>
      </c>
      <c r="C120" s="41">
        <f>Samples!L117</f>
        <v>54</v>
      </c>
      <c r="D120" s="41">
        <f>Samples!M117</f>
        <v>150</v>
      </c>
      <c r="F120" s="20">
        <f t="shared" si="28"/>
        <v>0.70980392156862748</v>
      </c>
      <c r="G120" s="20">
        <f t="shared" si="29"/>
        <v>0.21176470588235294</v>
      </c>
      <c r="H120" s="20">
        <f t="shared" si="30"/>
        <v>0.58823529411764708</v>
      </c>
      <c r="J120" s="20">
        <f t="shared" si="31"/>
        <v>0.46227635754703977</v>
      </c>
      <c r="K120" s="20">
        <f t="shared" si="32"/>
        <v>3.7013495066766683E-2</v>
      </c>
      <c r="L120" s="20">
        <f t="shared" si="33"/>
        <v>0.30520932595171946</v>
      </c>
      <c r="N120" s="20">
        <f t="shared" si="34"/>
        <v>0.25896907902256033</v>
      </c>
      <c r="O120" s="20">
        <f t="shared" si="35"/>
        <v>0.14678811861996632</v>
      </c>
      <c r="P120" s="20">
        <f t="shared" si="36"/>
        <v>0.30343540662972585</v>
      </c>
      <c r="R120" s="22">
        <f t="shared" si="37"/>
        <v>45.191104264840568</v>
      </c>
      <c r="S120" s="23">
        <f t="shared" si="38"/>
        <v>60.387210821256367</v>
      </c>
      <c r="T120" s="23">
        <f t="shared" si="39"/>
        <v>-25.128054198846318</v>
      </c>
      <c r="V120" s="20">
        <f t="shared" si="40"/>
        <v>79.500127316040903</v>
      </c>
      <c r="W120" s="20">
        <f t="shared" si="41"/>
        <v>0.96618706148789069</v>
      </c>
      <c r="X120" s="20">
        <f t="shared" si="42"/>
        <v>-0.39432139149705192</v>
      </c>
      <c r="Z120" s="20">
        <f t="shared" si="43"/>
        <v>1.3259253324446654</v>
      </c>
      <c r="AA120" s="20">
        <f t="shared" si="44"/>
        <v>1.8864521725024126</v>
      </c>
      <c r="AB120" s="20">
        <f t="shared" si="45"/>
        <v>-1.3177386951091841</v>
      </c>
      <c r="AD120" s="20">
        <f t="shared" si="46"/>
        <v>0.27245563284856428</v>
      </c>
      <c r="AE120" s="20">
        <f t="shared" si="47"/>
        <v>0.14678811861996632</v>
      </c>
      <c r="AF120" s="20">
        <f t="shared" si="48"/>
        <v>0.27863673703372438</v>
      </c>
      <c r="AH120" s="20">
        <f t="shared" si="49"/>
        <v>0.64828394116700039</v>
      </c>
      <c r="AI120" s="20">
        <f t="shared" si="50"/>
        <v>0.52750951952448766</v>
      </c>
      <c r="AJ120" s="20">
        <f t="shared" si="51"/>
        <v>0.65314979051871924</v>
      </c>
    </row>
    <row r="121" spans="1:36" ht="13.8" x14ac:dyDescent="0.25">
      <c r="A121" s="25">
        <v>117</v>
      </c>
      <c r="B121" s="41">
        <f>Samples!K118</f>
        <v>250</v>
      </c>
      <c r="C121" s="41">
        <f>Samples!L118</f>
        <v>162</v>
      </c>
      <c r="D121" s="41">
        <f>Samples!M118</f>
        <v>250</v>
      </c>
      <c r="F121" s="20">
        <f t="shared" si="28"/>
        <v>0.98039215686274506</v>
      </c>
      <c r="G121" s="20">
        <f t="shared" si="29"/>
        <v>0.63529411764705879</v>
      </c>
      <c r="H121" s="20">
        <f t="shared" si="30"/>
        <v>0.98039215686274506</v>
      </c>
      <c r="J121" s="20">
        <f t="shared" si="31"/>
        <v>0.9559939356711592</v>
      </c>
      <c r="K121" s="20">
        <f t="shared" si="32"/>
        <v>0.361523841781628</v>
      </c>
      <c r="L121" s="20">
        <f t="shared" si="33"/>
        <v>0.9559939356711592</v>
      </c>
      <c r="N121" s="20">
        <f t="shared" si="34"/>
        <v>0.69608973028054044</v>
      </c>
      <c r="O121" s="20">
        <f t="shared" si="35"/>
        <v>0.53082892452136643</v>
      </c>
      <c r="P121" s="20">
        <f t="shared" si="36"/>
        <v>0.97021656075426033</v>
      </c>
      <c r="R121" s="22">
        <f t="shared" si="37"/>
        <v>77.923914021831806</v>
      </c>
      <c r="S121" s="23">
        <f t="shared" si="38"/>
        <v>45.841859828308017</v>
      </c>
      <c r="T121" s="23">
        <f t="shared" si="39"/>
        <v>-30.508826432065916</v>
      </c>
      <c r="V121" s="20">
        <f t="shared" si="40"/>
        <v>95.416984752516683</v>
      </c>
      <c r="W121" s="20">
        <f t="shared" si="41"/>
        <v>0.61518426669690385</v>
      </c>
      <c r="X121" s="20">
        <f t="shared" si="42"/>
        <v>-0.58721063332685897</v>
      </c>
      <c r="Z121" s="20">
        <f t="shared" si="43"/>
        <v>4.7949352088875408</v>
      </c>
      <c r="AA121" s="20">
        <f t="shared" si="44"/>
        <v>2.669815156209876</v>
      </c>
      <c r="AB121" s="20">
        <f t="shared" si="45"/>
        <v>-3.45261902477682</v>
      </c>
      <c r="AD121" s="20">
        <f t="shared" si="46"/>
        <v>0.73234058945874847</v>
      </c>
      <c r="AE121" s="20">
        <f t="shared" si="47"/>
        <v>0.53082892452136643</v>
      </c>
      <c r="AF121" s="20">
        <f t="shared" si="48"/>
        <v>0.89092429821327856</v>
      </c>
      <c r="AH121" s="20">
        <f t="shared" si="49"/>
        <v>0.90137263363792475</v>
      </c>
      <c r="AI121" s="20">
        <f t="shared" si="50"/>
        <v>0.80968891398130871</v>
      </c>
      <c r="AJ121" s="20">
        <f t="shared" si="51"/>
        <v>0.96223304614163829</v>
      </c>
    </row>
    <row r="122" spans="1:36" ht="13.8" x14ac:dyDescent="0.25">
      <c r="A122" s="25">
        <v>118</v>
      </c>
      <c r="B122" s="41">
        <f>Samples!K119</f>
        <v>249</v>
      </c>
      <c r="C122" s="41">
        <f>Samples!L119</f>
        <v>157</v>
      </c>
      <c r="D122" s="41">
        <f>Samples!M119</f>
        <v>239</v>
      </c>
      <c r="F122" s="20">
        <f t="shared" si="28"/>
        <v>0.97647058823529409</v>
      </c>
      <c r="G122" s="20">
        <f t="shared" si="29"/>
        <v>0.61568627450980395</v>
      </c>
      <c r="H122" s="20">
        <f t="shared" si="30"/>
        <v>0.93725490196078431</v>
      </c>
      <c r="J122" s="20">
        <f t="shared" si="31"/>
        <v>0.9473311048036438</v>
      </c>
      <c r="K122" s="20">
        <f t="shared" si="32"/>
        <v>0.33738330626907342</v>
      </c>
      <c r="L122" s="20">
        <f t="shared" si="33"/>
        <v>0.86321926870962873</v>
      </c>
      <c r="N122" s="20">
        <f t="shared" si="34"/>
        <v>0.66713869594493125</v>
      </c>
      <c r="O122" s="20">
        <f t="shared" si="35"/>
        <v>0.50502356472573118</v>
      </c>
      <c r="P122" s="20">
        <f t="shared" si="36"/>
        <v>0.87898949533848603</v>
      </c>
      <c r="R122" s="22">
        <f t="shared" si="37"/>
        <v>76.376578010701934</v>
      </c>
      <c r="S122" s="23">
        <f t="shared" si="38"/>
        <v>46.174572971363901</v>
      </c>
      <c r="T122" s="23">
        <f t="shared" si="39"/>
        <v>-26.945296330561618</v>
      </c>
      <c r="V122" s="20">
        <f t="shared" si="40"/>
        <v>93.228331809887194</v>
      </c>
      <c r="W122" s="20">
        <f t="shared" si="41"/>
        <v>0.61070814442889709</v>
      </c>
      <c r="X122" s="20">
        <f t="shared" si="42"/>
        <v>-0.52823809890500339</v>
      </c>
      <c r="Z122" s="20">
        <f t="shared" si="43"/>
        <v>4.5618374582823513</v>
      </c>
      <c r="AA122" s="20">
        <f t="shared" si="44"/>
        <v>2.813608504449955</v>
      </c>
      <c r="AB122" s="20">
        <f t="shared" si="45"/>
        <v>-2.9982342731759561</v>
      </c>
      <c r="AD122" s="20">
        <f t="shared" si="46"/>
        <v>0.70188184739077453</v>
      </c>
      <c r="AE122" s="20">
        <f t="shared" si="47"/>
        <v>0.50502356472573118</v>
      </c>
      <c r="AF122" s="20">
        <f t="shared" si="48"/>
        <v>0.80715288828143805</v>
      </c>
      <c r="AH122" s="20">
        <f t="shared" si="49"/>
        <v>0.88869895637981344</v>
      </c>
      <c r="AI122" s="20">
        <f t="shared" si="50"/>
        <v>0.79634981043708564</v>
      </c>
      <c r="AJ122" s="20">
        <f t="shared" si="51"/>
        <v>0.93107629208989373</v>
      </c>
    </row>
    <row r="123" spans="1:36" ht="13.8" x14ac:dyDescent="0.25">
      <c r="A123" s="25">
        <v>119</v>
      </c>
      <c r="B123" s="41">
        <f>Samples!K120</f>
        <v>255</v>
      </c>
      <c r="C123" s="41">
        <f>Samples!L120</f>
        <v>145</v>
      </c>
      <c r="D123" s="41">
        <f>Samples!M120</f>
        <v>255</v>
      </c>
      <c r="F123" s="20">
        <f t="shared" si="28"/>
        <v>1</v>
      </c>
      <c r="G123" s="20">
        <f t="shared" si="29"/>
        <v>0.56862745098039214</v>
      </c>
      <c r="H123" s="20">
        <f t="shared" si="30"/>
        <v>1</v>
      </c>
      <c r="J123" s="20">
        <f t="shared" si="31"/>
        <v>1</v>
      </c>
      <c r="K123" s="20">
        <f t="shared" si="32"/>
        <v>0.28337146315446798</v>
      </c>
      <c r="L123" s="20">
        <f t="shared" si="33"/>
        <v>1</v>
      </c>
      <c r="N123" s="20">
        <f t="shared" si="34"/>
        <v>0.69423363522403769</v>
      </c>
      <c r="O123" s="20">
        <f t="shared" si="35"/>
        <v>0.48746727044807547</v>
      </c>
      <c r="P123" s="20">
        <f t="shared" si="36"/>
        <v>1.0035778784080125</v>
      </c>
      <c r="R123" s="22">
        <f t="shared" si="37"/>
        <v>75.293489999655478</v>
      </c>
      <c r="S123" s="23">
        <f t="shared" si="38"/>
        <v>56.778958902598099</v>
      </c>
      <c r="T123" s="23">
        <f t="shared" si="39"/>
        <v>-37.225016856746883</v>
      </c>
      <c r="V123" s="20">
        <f t="shared" si="40"/>
        <v>101.38373484132568</v>
      </c>
      <c r="W123" s="20">
        <f t="shared" si="41"/>
        <v>0.73376483079198518</v>
      </c>
      <c r="X123" s="20">
        <f t="shared" si="42"/>
        <v>-0.58031089282695825</v>
      </c>
      <c r="Z123" s="20">
        <f t="shared" si="43"/>
        <v>4.4032528565758291</v>
      </c>
      <c r="AA123" s="20">
        <f t="shared" si="44"/>
        <v>3.103663391868333</v>
      </c>
      <c r="AB123" s="20">
        <f t="shared" si="45"/>
        <v>-4.0134870208598006</v>
      </c>
      <c r="AD123" s="20">
        <f t="shared" si="46"/>
        <v>0.73038783295532639</v>
      </c>
      <c r="AE123" s="20">
        <f t="shared" si="47"/>
        <v>0.48746727044807547</v>
      </c>
      <c r="AF123" s="20">
        <f t="shared" si="48"/>
        <v>0.92155911699542015</v>
      </c>
      <c r="AH123" s="20">
        <f t="shared" si="49"/>
        <v>0.90057076262981239</v>
      </c>
      <c r="AI123" s="20">
        <f t="shared" si="50"/>
        <v>0.7870128448246162</v>
      </c>
      <c r="AJ123" s="20">
        <f t="shared" si="51"/>
        <v>0.97313792910835062</v>
      </c>
    </row>
    <row r="124" spans="1:36" ht="13.8" x14ac:dyDescent="0.25">
      <c r="A124" s="25">
        <v>120</v>
      </c>
      <c r="B124" s="41">
        <f>Samples!K121</f>
        <v>233</v>
      </c>
      <c r="C124" s="41">
        <f>Samples!L121</f>
        <v>148</v>
      </c>
      <c r="D124" s="41">
        <f>Samples!M121</f>
        <v>211</v>
      </c>
      <c r="F124" s="20">
        <f t="shared" si="28"/>
        <v>0.9137254901960784</v>
      </c>
      <c r="G124" s="20">
        <f t="shared" si="29"/>
        <v>0.58039215686274515</v>
      </c>
      <c r="H124" s="20">
        <f t="shared" si="30"/>
        <v>0.82745098039215681</v>
      </c>
      <c r="J124" s="20">
        <f t="shared" si="31"/>
        <v>0.81492907972019968</v>
      </c>
      <c r="K124" s="20">
        <f t="shared" si="32"/>
        <v>0.29636066035495717</v>
      </c>
      <c r="L124" s="20">
        <f t="shared" si="33"/>
        <v>0.65155045610014783</v>
      </c>
      <c r="N124" s="20">
        <f t="shared" si="34"/>
        <v>0.55966018194561973</v>
      </c>
      <c r="O124" s="20">
        <f t="shared" si="35"/>
        <v>0.4322530095648105</v>
      </c>
      <c r="P124" s="20">
        <f t="shared" si="36"/>
        <v>0.67035303047610129</v>
      </c>
      <c r="R124" s="22">
        <f t="shared" si="37"/>
        <v>71.707620972840147</v>
      </c>
      <c r="S124" s="23">
        <f t="shared" si="38"/>
        <v>41.027174059893923</v>
      </c>
      <c r="T124" s="23">
        <f t="shared" si="39"/>
        <v>-18.912964358659167</v>
      </c>
      <c r="V124" s="20">
        <f t="shared" si="40"/>
        <v>84.752062734527286</v>
      </c>
      <c r="W124" s="20">
        <f t="shared" si="41"/>
        <v>0.56219516519140833</v>
      </c>
      <c r="X124" s="20">
        <f t="shared" si="42"/>
        <v>-0.43195246706775303</v>
      </c>
      <c r="Z124" s="20">
        <f t="shared" si="43"/>
        <v>3.9045068551581679</v>
      </c>
      <c r="AA124" s="20">
        <f t="shared" si="44"/>
        <v>2.5074976762344234</v>
      </c>
      <c r="AB124" s="20">
        <f t="shared" si="45"/>
        <v>-1.9636343112035473</v>
      </c>
      <c r="AD124" s="20">
        <f t="shared" si="46"/>
        <v>0.58880608305693816</v>
      </c>
      <c r="AE124" s="20">
        <f t="shared" si="47"/>
        <v>0.4322530095648105</v>
      </c>
      <c r="AF124" s="20">
        <f t="shared" si="48"/>
        <v>0.61556752109834834</v>
      </c>
      <c r="AH124" s="20">
        <f t="shared" si="49"/>
        <v>0.83815452892013398</v>
      </c>
      <c r="AI124" s="20">
        <f t="shared" si="50"/>
        <v>0.75610018080034613</v>
      </c>
      <c r="AJ124" s="20">
        <f t="shared" si="51"/>
        <v>0.85066500259364197</v>
      </c>
    </row>
    <row r="125" spans="1:36" ht="13.8" x14ac:dyDescent="0.25">
      <c r="A125" s="25">
        <v>121</v>
      </c>
      <c r="B125" s="41">
        <f>Samples!K122</f>
        <v>254</v>
      </c>
      <c r="C125" s="41">
        <f>Samples!L122</f>
        <v>122</v>
      </c>
      <c r="D125" s="41">
        <f>Samples!M122</f>
        <v>218</v>
      </c>
      <c r="F125" s="20">
        <f t="shared" si="28"/>
        <v>0.99607843137254903</v>
      </c>
      <c r="G125" s="20">
        <f t="shared" si="29"/>
        <v>0.47843137254901963</v>
      </c>
      <c r="H125" s="20">
        <f t="shared" si="30"/>
        <v>0.85490196078431369</v>
      </c>
      <c r="J125" s="20">
        <f t="shared" si="31"/>
        <v>0.99110630115186027</v>
      </c>
      <c r="K125" s="20">
        <f t="shared" si="32"/>
        <v>0.19483424144334416</v>
      </c>
      <c r="L125" s="20">
        <f t="shared" si="33"/>
        <v>0.70122900612886929</v>
      </c>
      <c r="N125" s="20">
        <f t="shared" si="34"/>
        <v>0.60497679894142786</v>
      </c>
      <c r="O125" s="20">
        <f t="shared" si="35"/>
        <v>0.40068338334766962</v>
      </c>
      <c r="P125" s="20">
        <f t="shared" si="36"/>
        <v>0.7088707635177679</v>
      </c>
      <c r="R125" s="22">
        <f t="shared" si="37"/>
        <v>69.518176787449889</v>
      </c>
      <c r="S125" s="23">
        <f t="shared" si="38"/>
        <v>61.483301349474104</v>
      </c>
      <c r="T125" s="23">
        <f t="shared" si="39"/>
        <v>-25.885926704866247</v>
      </c>
      <c r="V125" s="20">
        <f t="shared" si="40"/>
        <v>96.348608967909271</v>
      </c>
      <c r="W125" s="20">
        <f t="shared" si="41"/>
        <v>0.76479030876669696</v>
      </c>
      <c r="X125" s="20">
        <f t="shared" si="42"/>
        <v>-0.39849786620209399</v>
      </c>
      <c r="Z125" s="20">
        <f t="shared" si="43"/>
        <v>3.6193409471088316</v>
      </c>
      <c r="AA125" s="20">
        <f t="shared" si="44"/>
        <v>3.7160824171105937</v>
      </c>
      <c r="AB125" s="20">
        <f t="shared" si="45"/>
        <v>-2.6264163414073587</v>
      </c>
      <c r="AD125" s="20">
        <f t="shared" si="46"/>
        <v>0.63648269220560527</v>
      </c>
      <c r="AE125" s="20">
        <f t="shared" si="47"/>
        <v>0.40068338334766962</v>
      </c>
      <c r="AF125" s="20">
        <f t="shared" si="48"/>
        <v>0.65093734023670147</v>
      </c>
      <c r="AH125" s="20">
        <f t="shared" si="49"/>
        <v>0.86019226465972309</v>
      </c>
      <c r="AI125" s="20">
        <f t="shared" si="50"/>
        <v>0.73722566196077488</v>
      </c>
      <c r="AJ125" s="20">
        <f t="shared" si="51"/>
        <v>0.86665529548510611</v>
      </c>
    </row>
    <row r="126" spans="1:36" ht="13.8" x14ac:dyDescent="0.25">
      <c r="A126" s="25">
        <v>122</v>
      </c>
      <c r="B126" s="41">
        <f>Samples!K123</f>
        <v>242</v>
      </c>
      <c r="C126" s="41">
        <f>Samples!L123</f>
        <v>186</v>
      </c>
      <c r="D126" s="41">
        <f>Samples!M123</f>
        <v>187</v>
      </c>
      <c r="F126" s="20">
        <f t="shared" si="28"/>
        <v>0.94901960784313721</v>
      </c>
      <c r="G126" s="20">
        <f t="shared" si="29"/>
        <v>0.72941176470588232</v>
      </c>
      <c r="H126" s="20">
        <f t="shared" si="30"/>
        <v>0.73333333333333328</v>
      </c>
      <c r="J126" s="20">
        <f t="shared" si="31"/>
        <v>0.88797437647266786</v>
      </c>
      <c r="K126" s="20">
        <f t="shared" si="32"/>
        <v>0.49121344148693036</v>
      </c>
      <c r="L126" s="20">
        <f t="shared" si="33"/>
        <v>0.49712412485687163</v>
      </c>
      <c r="N126" s="20">
        <f t="shared" si="34"/>
        <v>0.63158946406971983</v>
      </c>
      <c r="O126" s="20">
        <f t="shared" si="35"/>
        <v>0.57599156760420789</v>
      </c>
      <c r="P126" s="20">
        <f t="shared" si="36"/>
        <v>0.54820702836762103</v>
      </c>
      <c r="R126" s="22">
        <f t="shared" si="37"/>
        <v>80.515418403409782</v>
      </c>
      <c r="S126" s="23">
        <f t="shared" si="38"/>
        <v>20.297699336488119</v>
      </c>
      <c r="T126" s="23">
        <f t="shared" si="39"/>
        <v>7.3063618028416766</v>
      </c>
      <c r="V126" s="20">
        <f t="shared" si="40"/>
        <v>83.35533649278031</v>
      </c>
      <c r="W126" s="20">
        <f t="shared" si="41"/>
        <v>0.2617833436160899</v>
      </c>
      <c r="X126" s="20">
        <f t="shared" si="42"/>
        <v>0.34552025440142542</v>
      </c>
      <c r="Z126" s="20">
        <f t="shared" si="43"/>
        <v>5.2028857508434037</v>
      </c>
      <c r="AA126" s="20">
        <f t="shared" si="44"/>
        <v>2.2722566153099293</v>
      </c>
      <c r="AB126" s="20">
        <f t="shared" si="45"/>
        <v>0.44318251576389694</v>
      </c>
      <c r="AD126" s="20">
        <f t="shared" si="46"/>
        <v>0.66448128781664373</v>
      </c>
      <c r="AE126" s="20">
        <f t="shared" si="47"/>
        <v>0.57599156760420789</v>
      </c>
      <c r="AF126" s="20">
        <f t="shared" si="48"/>
        <v>0.50340406645327918</v>
      </c>
      <c r="AH126" s="20">
        <f t="shared" si="49"/>
        <v>0.87262486766788816</v>
      </c>
      <c r="AI126" s="20">
        <f t="shared" si="50"/>
        <v>0.83202946899491192</v>
      </c>
      <c r="AJ126" s="20">
        <f t="shared" si="51"/>
        <v>0.79549765998070354</v>
      </c>
    </row>
    <row r="127" spans="1:36" ht="13.8" x14ac:dyDescent="0.25">
      <c r="A127" s="25">
        <v>123</v>
      </c>
      <c r="B127" s="41">
        <f>Samples!K124</f>
        <v>218</v>
      </c>
      <c r="C127" s="41">
        <f>Samples!L124</f>
        <v>155</v>
      </c>
      <c r="D127" s="41">
        <f>Samples!M124</f>
        <v>142</v>
      </c>
      <c r="F127" s="20">
        <f t="shared" si="28"/>
        <v>0.85490196078431369</v>
      </c>
      <c r="G127" s="20">
        <f t="shared" si="29"/>
        <v>0.60784313725490191</v>
      </c>
      <c r="H127" s="20">
        <f t="shared" si="30"/>
        <v>0.55686274509803924</v>
      </c>
      <c r="J127" s="20">
        <f t="shared" si="31"/>
        <v>0.70122900612886929</v>
      </c>
      <c r="K127" s="20">
        <f t="shared" si="32"/>
        <v>0.32799861257599361</v>
      </c>
      <c r="L127" s="20">
        <f t="shared" si="33"/>
        <v>0.27072057053841037</v>
      </c>
      <c r="N127" s="20">
        <f t="shared" si="34"/>
        <v>0.45534420896690408</v>
      </c>
      <c r="O127" s="20">
        <f t="shared" si="35"/>
        <v>0.40321191961022146</v>
      </c>
      <c r="P127" s="20">
        <f t="shared" si="36"/>
        <v>0.30995105673410467</v>
      </c>
      <c r="R127" s="22">
        <f t="shared" si="37"/>
        <v>69.697688884169921</v>
      </c>
      <c r="S127" s="23">
        <f t="shared" si="38"/>
        <v>21.843788496962503</v>
      </c>
      <c r="T127" s="23">
        <f t="shared" si="39"/>
        <v>16.196288554409289</v>
      </c>
      <c r="V127" s="20">
        <f t="shared" si="40"/>
        <v>74.814695713023283</v>
      </c>
      <c r="W127" s="20">
        <f t="shared" si="41"/>
        <v>0.37199448461162321</v>
      </c>
      <c r="X127" s="20">
        <f t="shared" si="42"/>
        <v>0.63801286430784432</v>
      </c>
      <c r="Z127" s="20">
        <f t="shared" si="43"/>
        <v>3.6421810128855618</v>
      </c>
      <c r="AA127" s="20">
        <f t="shared" si="44"/>
        <v>2.2342284888576112</v>
      </c>
      <c r="AB127" s="20">
        <f t="shared" si="45"/>
        <v>0.94008675693342125</v>
      </c>
      <c r="AD127" s="20">
        <f t="shared" si="46"/>
        <v>0.47905755809248196</v>
      </c>
      <c r="AE127" s="20">
        <f t="shared" si="47"/>
        <v>0.40321191961022146</v>
      </c>
      <c r="AF127" s="20">
        <f t="shared" si="48"/>
        <v>0.28461988680817696</v>
      </c>
      <c r="AH127" s="20">
        <f t="shared" si="49"/>
        <v>0.78246075702987261</v>
      </c>
      <c r="AI127" s="20">
        <f t="shared" si="50"/>
        <v>0.73877318003594761</v>
      </c>
      <c r="AJ127" s="20">
        <f t="shared" si="51"/>
        <v>0.65779173726390117</v>
      </c>
    </row>
    <row r="128" spans="1:36" ht="13.8" x14ac:dyDescent="0.25">
      <c r="A128" s="25">
        <v>124</v>
      </c>
      <c r="B128" s="41">
        <f>Samples!K125</f>
        <v>209</v>
      </c>
      <c r="C128" s="41">
        <f>Samples!L125</f>
        <v>171</v>
      </c>
      <c r="D128" s="41">
        <f>Samples!M125</f>
        <v>141</v>
      </c>
      <c r="F128" s="20">
        <f t="shared" si="28"/>
        <v>0.81960784313725488</v>
      </c>
      <c r="G128" s="20">
        <f t="shared" si="29"/>
        <v>0.6705882352941176</v>
      </c>
      <c r="H128" s="20">
        <f t="shared" si="30"/>
        <v>0.55294117647058827</v>
      </c>
      <c r="J128" s="20">
        <f t="shared" si="31"/>
        <v>0.63774639533159339</v>
      </c>
      <c r="K128" s="20">
        <f t="shared" si="32"/>
        <v>0.40745043862105507</v>
      </c>
      <c r="L128" s="20">
        <f t="shared" si="33"/>
        <v>0.26657834256498103</v>
      </c>
      <c r="N128" s="20">
        <f t="shared" si="34"/>
        <v>0.45682828111861745</v>
      </c>
      <c r="O128" s="20">
        <f t="shared" si="35"/>
        <v>0.44624039368246693</v>
      </c>
      <c r="P128" s="20">
        <f t="shared" si="36"/>
        <v>0.31425931232154403</v>
      </c>
      <c r="R128" s="22">
        <f t="shared" si="37"/>
        <v>72.643647062646338</v>
      </c>
      <c r="S128" s="23">
        <f t="shared" si="38"/>
        <v>9.5702687503683705</v>
      </c>
      <c r="T128" s="23">
        <f t="shared" si="39"/>
        <v>20.668784758599056</v>
      </c>
      <c r="V128" s="20">
        <f t="shared" si="40"/>
        <v>76.13073075909557</v>
      </c>
      <c r="W128" s="20">
        <f t="shared" si="41"/>
        <v>0.30383512629393206</v>
      </c>
      <c r="X128" s="20">
        <f t="shared" si="42"/>
        <v>1.1371595859802168</v>
      </c>
      <c r="Z128" s="20">
        <f t="shared" si="43"/>
        <v>4.0308537769022301</v>
      </c>
      <c r="AA128" s="20">
        <f t="shared" si="44"/>
        <v>1.4642751809976471</v>
      </c>
      <c r="AB128" s="20">
        <f t="shared" si="45"/>
        <v>1.4621064338825793</v>
      </c>
      <c r="AD128" s="20">
        <f t="shared" si="46"/>
        <v>0.48061891753668329</v>
      </c>
      <c r="AE128" s="20">
        <f t="shared" si="47"/>
        <v>0.44624039368246693</v>
      </c>
      <c r="AF128" s="20">
        <f t="shared" si="48"/>
        <v>0.28857604437240042</v>
      </c>
      <c r="AH128" s="20">
        <f t="shared" si="49"/>
        <v>0.78330990873044659</v>
      </c>
      <c r="AI128" s="20">
        <f t="shared" si="50"/>
        <v>0.76416937122970985</v>
      </c>
      <c r="AJ128" s="20">
        <f t="shared" si="51"/>
        <v>0.66082544743671456</v>
      </c>
    </row>
    <row r="129" spans="1:36" ht="13.8" x14ac:dyDescent="0.25">
      <c r="A129" s="25">
        <v>125</v>
      </c>
      <c r="B129" s="41">
        <f>Samples!K126</f>
        <v>214</v>
      </c>
      <c r="C129" s="41">
        <f>Samples!L126</f>
        <v>168</v>
      </c>
      <c r="D129" s="41">
        <f>Samples!M126</f>
        <v>156</v>
      </c>
      <c r="F129" s="20">
        <f t="shared" si="28"/>
        <v>0.83921568627450982</v>
      </c>
      <c r="G129" s="20">
        <f t="shared" si="29"/>
        <v>0.6588235294117647</v>
      </c>
      <c r="H129" s="20">
        <f t="shared" si="30"/>
        <v>0.61176470588235299</v>
      </c>
      <c r="J129" s="20">
        <f t="shared" si="31"/>
        <v>0.67258062630554682</v>
      </c>
      <c r="K129" s="20">
        <f t="shared" si="32"/>
        <v>0.39178528783601491</v>
      </c>
      <c r="L129" s="20">
        <f t="shared" si="33"/>
        <v>0.33267165538683185</v>
      </c>
      <c r="N129" s="20">
        <f t="shared" si="34"/>
        <v>0.47752190301588959</v>
      </c>
      <c r="O129" s="20">
        <f t="shared" si="35"/>
        <v>0.4472143725318064</v>
      </c>
      <c r="P129" s="20">
        <f t="shared" si="36"/>
        <v>0.37588602084293371</v>
      </c>
      <c r="R129" s="22">
        <f t="shared" si="37"/>
        <v>72.708092371074059</v>
      </c>
      <c r="S129" s="23">
        <f t="shared" si="38"/>
        <v>15.119163522871515</v>
      </c>
      <c r="T129" s="23">
        <f t="shared" si="39"/>
        <v>12.65088040952611</v>
      </c>
      <c r="V129" s="20">
        <f t="shared" si="40"/>
        <v>75.33326341668797</v>
      </c>
      <c r="W129" s="20">
        <f t="shared" si="41"/>
        <v>0.26477057353867894</v>
      </c>
      <c r="X129" s="20">
        <f t="shared" si="42"/>
        <v>0.69674818504792535</v>
      </c>
      <c r="Z129" s="20">
        <f t="shared" si="43"/>
        <v>4.0396516499300041</v>
      </c>
      <c r="AA129" s="20">
        <f t="shared" si="44"/>
        <v>1.6763147326550196</v>
      </c>
      <c r="AB129" s="20">
        <f t="shared" si="45"/>
        <v>0.8304567800716175</v>
      </c>
      <c r="AD129" s="20">
        <f t="shared" si="46"/>
        <v>0.50239021884891066</v>
      </c>
      <c r="AE129" s="20">
        <f t="shared" si="47"/>
        <v>0.4472143725318064</v>
      </c>
      <c r="AF129" s="20">
        <f t="shared" si="48"/>
        <v>0.34516622666936064</v>
      </c>
      <c r="AH129" s="20">
        <f t="shared" si="49"/>
        <v>0.79496326127914008</v>
      </c>
      <c r="AI129" s="20">
        <f t="shared" si="50"/>
        <v>0.76472493423339705</v>
      </c>
      <c r="AJ129" s="20">
        <f t="shared" si="51"/>
        <v>0.70147053218576649</v>
      </c>
    </row>
    <row r="130" spans="1:36" ht="13.8" x14ac:dyDescent="0.25">
      <c r="A130" s="25">
        <v>126</v>
      </c>
      <c r="B130" s="41">
        <f>Samples!K127</f>
        <v>215</v>
      </c>
      <c r="C130" s="41">
        <f>Samples!L127</f>
        <v>151</v>
      </c>
      <c r="D130" s="41">
        <f>Samples!M127</f>
        <v>136</v>
      </c>
      <c r="F130" s="20">
        <f t="shared" si="28"/>
        <v>0.84313725490196079</v>
      </c>
      <c r="G130" s="20">
        <f t="shared" si="29"/>
        <v>0.59215686274509804</v>
      </c>
      <c r="H130" s="20">
        <f t="shared" si="30"/>
        <v>0.53333333333333333</v>
      </c>
      <c r="J130" s="20">
        <f t="shared" si="31"/>
        <v>0.67967740999282344</v>
      </c>
      <c r="K130" s="20">
        <f t="shared" si="32"/>
        <v>0.30969069874294158</v>
      </c>
      <c r="L130" s="20">
        <f t="shared" si="33"/>
        <v>0.24642340747203836</v>
      </c>
      <c r="N130" s="20">
        <f t="shared" si="34"/>
        <v>0.43552378280021919</v>
      </c>
      <c r="O130" s="20">
        <f t="shared" si="35"/>
        <v>0.38378197512490725</v>
      </c>
      <c r="P130" s="20">
        <f t="shared" si="36"/>
        <v>0.28425835410519262</v>
      </c>
      <c r="R130" s="22">
        <f t="shared" si="37"/>
        <v>68.298435337530876</v>
      </c>
      <c r="S130" s="23">
        <f t="shared" si="38"/>
        <v>22.114088273747889</v>
      </c>
      <c r="T130" s="23">
        <f t="shared" si="39"/>
        <v>17.524199441737597</v>
      </c>
      <c r="V130" s="20">
        <f t="shared" si="40"/>
        <v>73.897271504486525</v>
      </c>
      <c r="W130" s="20">
        <f t="shared" si="41"/>
        <v>0.3917694892367285</v>
      </c>
      <c r="X130" s="20">
        <f t="shared" si="42"/>
        <v>0.67011724875596757</v>
      </c>
      <c r="Z130" s="20">
        <f t="shared" si="43"/>
        <v>3.4666718787452773</v>
      </c>
      <c r="AA130" s="20">
        <f t="shared" si="44"/>
        <v>2.2281103832834894</v>
      </c>
      <c r="AB130" s="20">
        <f t="shared" si="45"/>
        <v>0.98893855232839367</v>
      </c>
      <c r="AD130" s="20">
        <f t="shared" si="46"/>
        <v>0.45820492667040419</v>
      </c>
      <c r="AE130" s="20">
        <f t="shared" si="47"/>
        <v>0.38378197512490725</v>
      </c>
      <c r="AF130" s="20">
        <f t="shared" si="48"/>
        <v>0.26102695510118701</v>
      </c>
      <c r="AH130" s="20">
        <f t="shared" si="49"/>
        <v>0.77093882600896879</v>
      </c>
      <c r="AI130" s="20">
        <f t="shared" si="50"/>
        <v>0.72671064946147301</v>
      </c>
      <c r="AJ130" s="20">
        <f t="shared" si="51"/>
        <v>0.63908965225278502</v>
      </c>
    </row>
    <row r="131" spans="1:36" ht="13.8" x14ac:dyDescent="0.25">
      <c r="A131" s="25">
        <v>127</v>
      </c>
      <c r="B131" s="41">
        <f>Samples!K128</f>
        <v>223</v>
      </c>
      <c r="C131" s="41">
        <f>Samples!L128</f>
        <v>161</v>
      </c>
      <c r="D131" s="41">
        <f>Samples!M128</f>
        <v>191</v>
      </c>
      <c r="F131" s="20">
        <f t="shared" si="28"/>
        <v>0.87450980392156863</v>
      </c>
      <c r="G131" s="20">
        <f t="shared" si="29"/>
        <v>0.63137254901960782</v>
      </c>
      <c r="H131" s="20">
        <f t="shared" si="30"/>
        <v>0.74901960784313726</v>
      </c>
      <c r="J131" s="20">
        <f t="shared" si="31"/>
        <v>0.73802367538468783</v>
      </c>
      <c r="K131" s="20">
        <f t="shared" si="32"/>
        <v>0.35661779781148806</v>
      </c>
      <c r="L131" s="20">
        <f t="shared" si="33"/>
        <v>0.52118048948410278</v>
      </c>
      <c r="N131" s="20">
        <f t="shared" si="34"/>
        <v>0.5259605665779139</v>
      </c>
      <c r="O131" s="20">
        <f t="shared" si="35"/>
        <v>0.44958611372231316</v>
      </c>
      <c r="P131" s="20">
        <f t="shared" si="36"/>
        <v>0.55213475368869358</v>
      </c>
      <c r="R131" s="22">
        <f t="shared" si="37"/>
        <v>72.86463310545065</v>
      </c>
      <c r="S131" s="23">
        <f t="shared" si="38"/>
        <v>27.45383790852307</v>
      </c>
      <c r="T131" s="23">
        <f t="shared" si="39"/>
        <v>-6.2637089756418352</v>
      </c>
      <c r="V131" s="20">
        <f t="shared" si="40"/>
        <v>78.116592498847055</v>
      </c>
      <c r="W131" s="20">
        <f t="shared" si="41"/>
        <v>0.36878038281125836</v>
      </c>
      <c r="X131" s="20">
        <f t="shared" si="42"/>
        <v>-0.22431463876138782</v>
      </c>
      <c r="Z131" s="20">
        <f t="shared" si="43"/>
        <v>4.061075398364558</v>
      </c>
      <c r="AA131" s="20">
        <f t="shared" si="44"/>
        <v>1.9984768816687473</v>
      </c>
      <c r="AB131" s="20">
        <f t="shared" si="45"/>
        <v>-0.79354080331397259</v>
      </c>
      <c r="AD131" s="20">
        <f t="shared" si="46"/>
        <v>0.55335146404830504</v>
      </c>
      <c r="AE131" s="20">
        <f t="shared" si="47"/>
        <v>0.44958611372231316</v>
      </c>
      <c r="AF131" s="20">
        <f t="shared" si="48"/>
        <v>0.50701079310256525</v>
      </c>
      <c r="AH131" s="20">
        <f t="shared" si="49"/>
        <v>0.82098209913989662</v>
      </c>
      <c r="AI131" s="20">
        <f t="shared" si="50"/>
        <v>0.76607442332285047</v>
      </c>
      <c r="AJ131" s="20">
        <f t="shared" si="51"/>
        <v>0.79739296820105965</v>
      </c>
    </row>
    <row r="132" spans="1:36" ht="13.8" x14ac:dyDescent="0.25">
      <c r="A132" s="25">
        <v>128</v>
      </c>
      <c r="B132" s="41">
        <f>Samples!K129</f>
        <v>218</v>
      </c>
      <c r="C132" s="41">
        <f>Samples!L129</f>
        <v>154</v>
      </c>
      <c r="D132" s="41">
        <f>Samples!M129</f>
        <v>186</v>
      </c>
      <c r="F132" s="20">
        <f t="shared" si="28"/>
        <v>0.85490196078431369</v>
      </c>
      <c r="G132" s="20">
        <f t="shared" si="29"/>
        <v>0.60392156862745094</v>
      </c>
      <c r="H132" s="20">
        <f t="shared" si="30"/>
        <v>0.72941176470588232</v>
      </c>
      <c r="J132" s="20">
        <f t="shared" si="31"/>
        <v>0.70122900612886929</v>
      </c>
      <c r="K132" s="20">
        <f t="shared" si="32"/>
        <v>0.32336408691461355</v>
      </c>
      <c r="L132" s="20">
        <f t="shared" si="33"/>
        <v>0.49121344148693036</v>
      </c>
      <c r="N132" s="20">
        <f t="shared" si="34"/>
        <v>0.49348586579660242</v>
      </c>
      <c r="O132" s="20">
        <f t="shared" si="35"/>
        <v>0.41581689213968553</v>
      </c>
      <c r="P132" s="20">
        <f t="shared" si="36"/>
        <v>0.51897709511183643</v>
      </c>
      <c r="R132" s="22">
        <f t="shared" si="37"/>
        <v>70.581551773703112</v>
      </c>
      <c r="S132" s="23">
        <f t="shared" si="38"/>
        <v>28.666207068889172</v>
      </c>
      <c r="T132" s="23">
        <f t="shared" si="39"/>
        <v>-6.9415101387447553</v>
      </c>
      <c r="V132" s="20">
        <f t="shared" si="40"/>
        <v>76.496349203780056</v>
      </c>
      <c r="W132" s="20">
        <f t="shared" si="41"/>
        <v>0.39582522562023881</v>
      </c>
      <c r="X132" s="20">
        <f t="shared" si="42"/>
        <v>-0.23757649902146924</v>
      </c>
      <c r="Z132" s="20">
        <f t="shared" si="43"/>
        <v>3.7560407213464053</v>
      </c>
      <c r="AA132" s="20">
        <f t="shared" si="44"/>
        <v>1.9696695080416384</v>
      </c>
      <c r="AB132" s="20">
        <f t="shared" si="45"/>
        <v>-0.81932997712272815</v>
      </c>
      <c r="AD132" s="20">
        <f t="shared" si="46"/>
        <v>0.51918555054876636</v>
      </c>
      <c r="AE132" s="20">
        <f t="shared" si="47"/>
        <v>0.41581689213968553</v>
      </c>
      <c r="AF132" s="20">
        <f t="shared" si="48"/>
        <v>0.47656298908341271</v>
      </c>
      <c r="AH132" s="20">
        <f t="shared" si="49"/>
        <v>0.80372510184211554</v>
      </c>
      <c r="AI132" s="20">
        <f t="shared" si="50"/>
        <v>0.7463926877043372</v>
      </c>
      <c r="AJ132" s="20">
        <f t="shared" si="51"/>
        <v>0.78110023839806098</v>
      </c>
    </row>
    <row r="133" spans="1:36" ht="13.8" x14ac:dyDescent="0.25">
      <c r="A133" s="25">
        <v>129</v>
      </c>
      <c r="B133" s="41">
        <f>Samples!K130</f>
        <v>199</v>
      </c>
      <c r="C133" s="41">
        <f>Samples!L130</f>
        <v>158</v>
      </c>
      <c r="D133" s="41">
        <f>Samples!M130</f>
        <v>197</v>
      </c>
      <c r="F133" s="20">
        <f t="shared" si="28"/>
        <v>0.7803921568627451</v>
      </c>
      <c r="G133" s="20">
        <f t="shared" si="29"/>
        <v>0.61960784313725492</v>
      </c>
      <c r="H133" s="20">
        <f t="shared" si="30"/>
        <v>0.77254901960784317</v>
      </c>
      <c r="J133" s="20">
        <f t="shared" si="31"/>
        <v>0.5712955356901912</v>
      </c>
      <c r="K133" s="20">
        <f t="shared" si="32"/>
        <v>0.34213365582460903</v>
      </c>
      <c r="L133" s="20">
        <f t="shared" si="33"/>
        <v>0.55851487367828712</v>
      </c>
      <c r="N133" s="20">
        <f t="shared" si="34"/>
        <v>0.45876120894044581</v>
      </c>
      <c r="O133" s="20">
        <f t="shared" si="35"/>
        <v>0.40647619541306734</v>
      </c>
      <c r="P133" s="20">
        <f t="shared" si="36"/>
        <v>0.58267672304432594</v>
      </c>
      <c r="R133" s="22">
        <f t="shared" si="37"/>
        <v>69.928328040889511</v>
      </c>
      <c r="S133" s="23">
        <f t="shared" si="38"/>
        <v>21.825841793596258</v>
      </c>
      <c r="T133" s="23">
        <f t="shared" si="39"/>
        <v>-14.214271235231891</v>
      </c>
      <c r="V133" s="20">
        <f t="shared" si="40"/>
        <v>74.621605043995729</v>
      </c>
      <c r="W133" s="20">
        <f t="shared" si="41"/>
        <v>0.35655270176669451</v>
      </c>
      <c r="X133" s="20">
        <f t="shared" si="42"/>
        <v>-0.5772596229020287</v>
      </c>
      <c r="Z133" s="20">
        <f t="shared" si="43"/>
        <v>3.6716669550706058</v>
      </c>
      <c r="AA133" s="20">
        <f t="shared" si="44"/>
        <v>1.1047573699717692</v>
      </c>
      <c r="AB133" s="20">
        <f t="shared" si="45"/>
        <v>-1.3263585117102563</v>
      </c>
      <c r="AD133" s="20">
        <f t="shared" si="46"/>
        <v>0.48265250809094773</v>
      </c>
      <c r="AE133" s="20">
        <f t="shared" si="47"/>
        <v>0.40647619541306734</v>
      </c>
      <c r="AF133" s="20">
        <f t="shared" si="48"/>
        <v>0.53505667864492745</v>
      </c>
      <c r="AH133" s="20">
        <f t="shared" si="49"/>
        <v>0.78441313221555031</v>
      </c>
      <c r="AI133" s="20">
        <f t="shared" si="50"/>
        <v>0.7407614486283578</v>
      </c>
      <c r="AJ133" s="20">
        <f t="shared" si="51"/>
        <v>0.81183280480451725</v>
      </c>
    </row>
    <row r="134" spans="1:36" ht="13.8" x14ac:dyDescent="0.25">
      <c r="A134" s="25">
        <v>130</v>
      </c>
      <c r="B134" s="41">
        <f>Samples!K131</f>
        <v>251</v>
      </c>
      <c r="C134" s="41">
        <f>Samples!L131</f>
        <v>107</v>
      </c>
      <c r="D134" s="41">
        <f>Samples!M131</f>
        <v>211</v>
      </c>
      <c r="F134" s="20">
        <f t="shared" ref="F134:F197" si="52">B134/255</f>
        <v>0.98431372549019602</v>
      </c>
      <c r="G134" s="20">
        <f t="shared" ref="G134:G197" si="53">C134/255</f>
        <v>0.41960784313725491</v>
      </c>
      <c r="H134" s="20">
        <f t="shared" ref="H134:H197" si="54">D134/255</f>
        <v>0.82745098039215681</v>
      </c>
      <c r="J134" s="20">
        <f t="shared" ref="J134:J197" si="55">IF(F134 &gt; 0.04045, ((F134 +0.0555)/1.0555)^2.4,F134/12.92)</f>
        <v>0.96470280118804597</v>
      </c>
      <c r="K134" s="20">
        <f t="shared" ref="K134:K197" si="56">IF(G134 &gt; 0.04045, ((G134 +0.0555)/1.0555)^2.4,G134/12.92)</f>
        <v>0.14723176192527412</v>
      </c>
      <c r="L134" s="20">
        <f t="shared" ref="L134:L197" si="57">IF(H134 &gt; 0.04045, ((H134 +0.0555)/1.0555)^2.4,H134/12.92)</f>
        <v>0.65155045610014783</v>
      </c>
      <c r="N134" s="20">
        <f t="shared" ref="N134:N197" si="58">0.4124*J134+0.3576*K134+0.1805*L134</f>
        <v>0.56809837060050483</v>
      </c>
      <c r="O134" s="20">
        <f t="shared" ref="O134:O197" si="59">0.2126*J134+0.7152*K134+0.0722*L134</f>
        <v>0.35743791459196533</v>
      </c>
      <c r="P134" s="20">
        <f t="shared" ref="P134:P197" si="60">0.0193*J134+0.1192*K134+0.9505*L134</f>
        <v>0.65546749860761255</v>
      </c>
      <c r="R134" s="22">
        <f t="shared" ref="R134:R197" si="61">(116*AI134)-16</f>
        <v>66.323696287614851</v>
      </c>
      <c r="S134" s="23">
        <f t="shared" ref="S134:S197" si="62">500*(AH134-AI134)</f>
        <v>66.329439095235529</v>
      </c>
      <c r="T134" s="23">
        <f t="shared" ref="T134:T197" si="63">200*(AI134-AJ134)</f>
        <v>-26.926858535854969</v>
      </c>
      <c r="V134" s="20">
        <f t="shared" ref="V134:V197" si="64">SQRT(R134^2+S134^2+T134^2)</f>
        <v>97.588333783041307</v>
      </c>
      <c r="W134" s="20">
        <f t="shared" ref="W134:W197" si="65">ACOS(R134/V134)</f>
        <v>0.82354187689201075</v>
      </c>
      <c r="X134" s="20">
        <f t="shared" ref="X134:X197" si="66">ATAN2(S134,T134)</f>
        <v>-0.38563061193120413</v>
      </c>
      <c r="Z134" s="20">
        <f t="shared" ref="Z134:Z197" si="67">(116 * IF(O134/100 &gt; 0.008856,(O134/100)^(1/3),(7.787*O134/100)+(16/116))) - 16</f>
        <v>3.2287080874760576</v>
      </c>
      <c r="AA134" s="20">
        <f t="shared" ref="AA134:AA197" si="68">13*Z134*(( 4 * N134 ) / ( N134 + ( 15 * O134 ) + ( 3 * P134 ) ) - ( 4 * 95.047) / ( 95.047 + ( 15 * 100 ) + ( 3 * 108.883 ) ))</f>
        <v>3.7754100647070805</v>
      </c>
      <c r="AB134" s="20">
        <f t="shared" ref="AB134:AB197" si="69">13*Z134*(( 9 * O134 ) / ( N134 + ( 15 * O134 ) + ( 3 * P134 ) )-( 9 * 100 ) / ( 95.047 + ( 15 * 100 ) + ( 3 * 108.883 ) ))</f>
        <v>-2.5572534915422289</v>
      </c>
      <c r="AD134" s="20">
        <f t="shared" ref="AD134:AD197" si="70">N134/0.9505</f>
        <v>0.59768371446660162</v>
      </c>
      <c r="AE134" s="20">
        <f t="shared" ref="AE134:AE197" si="71">O134</f>
        <v>0.35743791459196533</v>
      </c>
      <c r="AF134" s="20">
        <f t="shared" ref="AF134:AF197" si="72">P134/1.089</f>
        <v>0.60189852948357447</v>
      </c>
      <c r="AH134" s="20">
        <f t="shared" ref="AH134:AH197" si="73">IF(AD134 &gt; 0.008856, AD134^(1/3), (7.787*AD134)+(16/116))</f>
        <v>0.8423459151526681</v>
      </c>
      <c r="AI134" s="20">
        <f t="shared" ref="AI134:AI197" si="74">IF(AE134 &gt; 0.008856, AE134^(1/3), (7.787*AE134)+(16/116))</f>
        <v>0.70968703696219704</v>
      </c>
      <c r="AJ134" s="20">
        <f t="shared" ref="AJ134:AJ197" si="75">IF(AF134 &gt; 0.008856, AF134^(1/3), (7.787*AF134)+(16/116))</f>
        <v>0.84432132964147188</v>
      </c>
    </row>
    <row r="135" spans="1:36" ht="13.8" x14ac:dyDescent="0.25">
      <c r="A135" s="25">
        <v>131</v>
      </c>
      <c r="B135" s="41">
        <f>Samples!K132</f>
        <v>251</v>
      </c>
      <c r="C135" s="41">
        <f>Samples!L132</f>
        <v>59</v>
      </c>
      <c r="D135" s="41">
        <f>Samples!M132</f>
        <v>251</v>
      </c>
      <c r="F135" s="20">
        <f t="shared" si="52"/>
        <v>0.98431372549019602</v>
      </c>
      <c r="G135" s="20">
        <f t="shared" si="53"/>
        <v>0.23137254901960785</v>
      </c>
      <c r="H135" s="20">
        <f t="shared" si="54"/>
        <v>0.98431372549019602</v>
      </c>
      <c r="J135" s="20">
        <f t="shared" si="55"/>
        <v>0.96470280118804597</v>
      </c>
      <c r="K135" s="20">
        <f t="shared" si="56"/>
        <v>4.3868603694777429E-2</v>
      </c>
      <c r="L135" s="20">
        <f t="shared" si="57"/>
        <v>0.96470280118804597</v>
      </c>
      <c r="N135" s="20">
        <f t="shared" si="58"/>
        <v>0.58765970350564478</v>
      </c>
      <c r="O135" s="20">
        <f t="shared" si="59"/>
        <v>0.30612218314086032</v>
      </c>
      <c r="P135" s="20">
        <f t="shared" si="60"/>
        <v>0.9407979141525844</v>
      </c>
      <c r="R135" s="22">
        <f t="shared" si="61"/>
        <v>62.178906186303522</v>
      </c>
      <c r="S135" s="23">
        <f t="shared" si="62"/>
        <v>88.974550520772695</v>
      </c>
      <c r="T135" s="23">
        <f t="shared" si="63"/>
        <v>-55.690289153977488</v>
      </c>
      <c r="V135" s="20">
        <f t="shared" si="64"/>
        <v>122.00039065901507</v>
      </c>
      <c r="W135" s="20">
        <f t="shared" si="65"/>
        <v>1.0360049765857235</v>
      </c>
      <c r="X135" s="20">
        <f t="shared" si="66"/>
        <v>-0.55925527287463306</v>
      </c>
      <c r="Z135" s="20">
        <f t="shared" si="67"/>
        <v>2.7651771905367397</v>
      </c>
      <c r="AA135" s="20">
        <f t="shared" si="68"/>
        <v>3.4480928773241568</v>
      </c>
      <c r="AB135" s="20">
        <f t="shared" si="69"/>
        <v>-4.4585449637977614</v>
      </c>
      <c r="AD135" s="20">
        <f t="shared" si="70"/>
        <v>0.61826375960614921</v>
      </c>
      <c r="AE135" s="20">
        <f t="shared" si="71"/>
        <v>0.30612218314086032</v>
      </c>
      <c r="AF135" s="20">
        <f t="shared" si="72"/>
        <v>0.86390993035131725</v>
      </c>
      <c r="AH135" s="20">
        <f t="shared" si="73"/>
        <v>0.85190518885450672</v>
      </c>
      <c r="AI135" s="20">
        <f t="shared" si="74"/>
        <v>0.67395608781296135</v>
      </c>
      <c r="AJ135" s="20">
        <f t="shared" si="75"/>
        <v>0.9524075335828488</v>
      </c>
    </row>
    <row r="136" spans="1:36" ht="13.8" x14ac:dyDescent="0.25">
      <c r="A136" s="25">
        <v>132</v>
      </c>
      <c r="B136" s="41">
        <f>Samples!K133</f>
        <v>255</v>
      </c>
      <c r="C136" s="41">
        <f>Samples!L133</f>
        <v>198</v>
      </c>
      <c r="D136" s="41">
        <f>Samples!M133</f>
        <v>189</v>
      </c>
      <c r="F136" s="20">
        <f t="shared" si="52"/>
        <v>1</v>
      </c>
      <c r="G136" s="20">
        <f t="shared" si="53"/>
        <v>0.77647058823529413</v>
      </c>
      <c r="H136" s="20">
        <f t="shared" si="54"/>
        <v>0.74117647058823533</v>
      </c>
      <c r="J136" s="20">
        <f t="shared" si="55"/>
        <v>1</v>
      </c>
      <c r="K136" s="20">
        <f t="shared" si="56"/>
        <v>0.56488411975504704</v>
      </c>
      <c r="L136" s="20">
        <f t="shared" si="57"/>
        <v>0.50906941736962563</v>
      </c>
      <c r="N136" s="20">
        <f t="shared" si="58"/>
        <v>0.7062895910596223</v>
      </c>
      <c r="O136" s="20">
        <f t="shared" si="59"/>
        <v>0.65335993438289663</v>
      </c>
      <c r="P136" s="20">
        <f t="shared" si="60"/>
        <v>0.57050466828463076</v>
      </c>
      <c r="R136" s="22">
        <f t="shared" si="61"/>
        <v>84.656576575113192</v>
      </c>
      <c r="S136" s="23">
        <f t="shared" si="62"/>
        <v>19.012411991117418</v>
      </c>
      <c r="T136" s="23">
        <f t="shared" si="63"/>
        <v>12.317832859874756</v>
      </c>
      <c r="V136" s="20">
        <f t="shared" si="64"/>
        <v>87.635248464883119</v>
      </c>
      <c r="W136" s="20">
        <f t="shared" si="65"/>
        <v>0.26147175175341419</v>
      </c>
      <c r="X136" s="20">
        <f t="shared" si="66"/>
        <v>0.57488608703249022</v>
      </c>
      <c r="Z136" s="20">
        <f t="shared" si="67"/>
        <v>5.9017480184859537</v>
      </c>
      <c r="AA136" s="20">
        <f t="shared" si="68"/>
        <v>2.5614296286175091</v>
      </c>
      <c r="AB136" s="20">
        <f t="shared" si="69"/>
        <v>0.99221452480943462</v>
      </c>
      <c r="AD136" s="20">
        <f t="shared" si="70"/>
        <v>0.74307163709586777</v>
      </c>
      <c r="AE136" s="20">
        <f t="shared" si="71"/>
        <v>0.65335993438289663</v>
      </c>
      <c r="AF136" s="20">
        <f t="shared" si="72"/>
        <v>0.52387940154695201</v>
      </c>
      <c r="AH136" s="20">
        <f t="shared" si="73"/>
        <v>0.90575393238838309</v>
      </c>
      <c r="AI136" s="20">
        <f t="shared" si="74"/>
        <v>0.86772910840614825</v>
      </c>
      <c r="AJ136" s="20">
        <f t="shared" si="75"/>
        <v>0.80613994410677448</v>
      </c>
    </row>
    <row r="137" spans="1:36" ht="13.8" x14ac:dyDescent="0.25">
      <c r="A137" s="25">
        <v>133</v>
      </c>
      <c r="B137" s="41">
        <f>Samples!K134</f>
        <v>255</v>
      </c>
      <c r="C137" s="41">
        <f>Samples!L134</f>
        <v>218</v>
      </c>
      <c r="D137" s="41">
        <f>Samples!M134</f>
        <v>241</v>
      </c>
      <c r="F137" s="20">
        <f t="shared" si="52"/>
        <v>1</v>
      </c>
      <c r="G137" s="20">
        <f t="shared" si="53"/>
        <v>0.85490196078431369</v>
      </c>
      <c r="H137" s="20">
        <f t="shared" si="54"/>
        <v>0.94509803921568625</v>
      </c>
      <c r="J137" s="20">
        <f t="shared" si="55"/>
        <v>1</v>
      </c>
      <c r="K137" s="20">
        <f t="shared" si="56"/>
        <v>0.70122900612886929</v>
      </c>
      <c r="L137" s="20">
        <f t="shared" si="57"/>
        <v>0.87967729690399221</v>
      </c>
      <c r="N137" s="20">
        <f t="shared" si="58"/>
        <v>0.82194124468285423</v>
      </c>
      <c r="O137" s="20">
        <f t="shared" si="59"/>
        <v>0.77763168601983546</v>
      </c>
      <c r="P137" s="20">
        <f t="shared" si="60"/>
        <v>0.93901976823780586</v>
      </c>
      <c r="R137" s="22">
        <f t="shared" si="61"/>
        <v>90.671721853413331</v>
      </c>
      <c r="S137" s="23">
        <f t="shared" si="62"/>
        <v>16.565465110322531</v>
      </c>
      <c r="T137" s="23">
        <f t="shared" si="63"/>
        <v>-6.4446633113454999</v>
      </c>
      <c r="V137" s="20">
        <f t="shared" si="64"/>
        <v>92.397561999116988</v>
      </c>
      <c r="W137" s="20">
        <f t="shared" si="65"/>
        <v>0.1935812753026489</v>
      </c>
      <c r="X137" s="20">
        <f t="shared" si="66"/>
        <v>-0.37102436491915358</v>
      </c>
      <c r="Z137" s="20">
        <f t="shared" si="67"/>
        <v>7.0242848092822925</v>
      </c>
      <c r="AA137" s="20">
        <f t="shared" si="68"/>
        <v>1.5521814301333812</v>
      </c>
      <c r="AB137" s="20">
        <f t="shared" si="69"/>
        <v>-1.0053671102365931</v>
      </c>
      <c r="AD137" s="20">
        <f t="shared" si="70"/>
        <v>0.86474618062372877</v>
      </c>
      <c r="AE137" s="20">
        <f t="shared" si="71"/>
        <v>0.77763168601983546</v>
      </c>
      <c r="AF137" s="20">
        <f t="shared" si="72"/>
        <v>0.86227710581984007</v>
      </c>
      <c r="AH137" s="20">
        <f t="shared" si="73"/>
        <v>0.95271473930179451</v>
      </c>
      <c r="AI137" s="20">
        <f t="shared" si="74"/>
        <v>0.91958380908114945</v>
      </c>
      <c r="AJ137" s="20">
        <f t="shared" si="75"/>
        <v>0.95180712563787695</v>
      </c>
    </row>
    <row r="138" spans="1:36" ht="13.8" x14ac:dyDescent="0.25">
      <c r="A138" s="25">
        <v>134</v>
      </c>
      <c r="B138" s="41">
        <f>Samples!K135</f>
        <v>228</v>
      </c>
      <c r="C138" s="41">
        <f>Samples!L135</f>
        <v>134</v>
      </c>
      <c r="D138" s="41">
        <f>Samples!M135</f>
        <v>189</v>
      </c>
      <c r="F138" s="20">
        <f t="shared" si="52"/>
        <v>0.89411764705882357</v>
      </c>
      <c r="G138" s="20">
        <f t="shared" si="53"/>
        <v>0.52549019607843139</v>
      </c>
      <c r="H138" s="20">
        <f t="shared" si="54"/>
        <v>0.74117647058823533</v>
      </c>
      <c r="J138" s="20">
        <f t="shared" si="55"/>
        <v>0.77592062052059474</v>
      </c>
      <c r="K138" s="20">
        <f t="shared" si="56"/>
        <v>0.23861918559570039</v>
      </c>
      <c r="L138" s="20">
        <f t="shared" si="57"/>
        <v>0.50906941736962563</v>
      </c>
      <c r="N138" s="20">
        <f t="shared" si="58"/>
        <v>0.49720691450693316</v>
      </c>
      <c r="O138" s="20">
        <f t="shared" si="59"/>
        <v>0.37237597739481032</v>
      </c>
      <c r="P138" s="20">
        <f t="shared" si="60"/>
        <v>0.52728915610888416</v>
      </c>
      <c r="R138" s="22">
        <f t="shared" si="61"/>
        <v>67.454906442415577</v>
      </c>
      <c r="S138" s="23">
        <f t="shared" si="62"/>
        <v>43.150657862963072</v>
      </c>
      <c r="T138" s="23">
        <f t="shared" si="63"/>
        <v>-13.161883722694313</v>
      </c>
      <c r="V138" s="20">
        <f t="shared" si="64"/>
        <v>81.150347259215479</v>
      </c>
      <c r="W138" s="20">
        <f t="shared" si="65"/>
        <v>0.58947305139546557</v>
      </c>
      <c r="X138" s="20">
        <f t="shared" si="66"/>
        <v>-0.29605739765839728</v>
      </c>
      <c r="Z138" s="20">
        <f t="shared" si="67"/>
        <v>3.3636424137291279</v>
      </c>
      <c r="AA138" s="20">
        <f t="shared" si="68"/>
        <v>2.695291187438781</v>
      </c>
      <c r="AB138" s="20">
        <f t="shared" si="69"/>
        <v>-1.3593925424840787</v>
      </c>
      <c r="AD138" s="20">
        <f t="shared" si="70"/>
        <v>0.52310038348967192</v>
      </c>
      <c r="AE138" s="20">
        <f t="shared" si="71"/>
        <v>0.37237597739481032</v>
      </c>
      <c r="AF138" s="20">
        <f t="shared" si="72"/>
        <v>0.48419573563717555</v>
      </c>
      <c r="AH138" s="20">
        <f t="shared" si="73"/>
        <v>0.80574016436743978</v>
      </c>
      <c r="AI138" s="20">
        <f t="shared" si="74"/>
        <v>0.71943884864151364</v>
      </c>
      <c r="AJ138" s="20">
        <f t="shared" si="75"/>
        <v>0.7852482672549852</v>
      </c>
    </row>
    <row r="139" spans="1:36" ht="13.8" x14ac:dyDescent="0.25">
      <c r="A139" s="25">
        <v>135</v>
      </c>
      <c r="B139" s="41">
        <f>Samples!K136</f>
        <v>222</v>
      </c>
      <c r="C139" s="41">
        <f>Samples!L136</f>
        <v>145</v>
      </c>
      <c r="D139" s="41">
        <f>Samples!M136</f>
        <v>212</v>
      </c>
      <c r="F139" s="20">
        <f t="shared" si="52"/>
        <v>0.87058823529411766</v>
      </c>
      <c r="G139" s="20">
        <f t="shared" si="53"/>
        <v>0.56862745098039214</v>
      </c>
      <c r="H139" s="20">
        <f t="shared" si="54"/>
        <v>0.83137254901960789</v>
      </c>
      <c r="J139" s="20">
        <f t="shared" si="55"/>
        <v>0.73057685713011533</v>
      </c>
      <c r="K139" s="20">
        <f t="shared" si="56"/>
        <v>0.28337146315446798</v>
      </c>
      <c r="L139" s="20">
        <f t="shared" si="57"/>
        <v>0.65851722567502868</v>
      </c>
      <c r="N139" s="20">
        <f t="shared" si="58"/>
        <v>0.52148589033883996</v>
      </c>
      <c r="O139" s="20">
        <f t="shared" si="59"/>
        <v>0.40553285396767508</v>
      </c>
      <c r="P139" s="20">
        <f t="shared" si="60"/>
        <v>0.67379863475473856</v>
      </c>
      <c r="R139" s="22">
        <f t="shared" si="61"/>
        <v>69.861802996024835</v>
      </c>
      <c r="S139" s="23">
        <f t="shared" si="62"/>
        <v>39.229652640769551</v>
      </c>
      <c r="T139" s="23">
        <f t="shared" si="63"/>
        <v>-22.386404812895243</v>
      </c>
      <c r="V139" s="20">
        <f t="shared" si="64"/>
        <v>83.191275291448932</v>
      </c>
      <c r="W139" s="20">
        <f t="shared" si="65"/>
        <v>0.57393097757264777</v>
      </c>
      <c r="X139" s="20">
        <f t="shared" si="66"/>
        <v>-0.51855906227100124</v>
      </c>
      <c r="Z139" s="20">
        <f t="shared" si="67"/>
        <v>3.6631458272616904</v>
      </c>
      <c r="AA139" s="20">
        <f t="shared" si="68"/>
        <v>2.094566158277817</v>
      </c>
      <c r="AB139" s="20">
        <f t="shared" si="69"/>
        <v>-2.1531545972089279</v>
      </c>
      <c r="AD139" s="20">
        <f t="shared" si="70"/>
        <v>0.54864375627442397</v>
      </c>
      <c r="AE139" s="20">
        <f t="shared" si="71"/>
        <v>0.40553285396767508</v>
      </c>
      <c r="AF139" s="20">
        <f t="shared" si="72"/>
        <v>0.61873152870040271</v>
      </c>
      <c r="AH139" s="20">
        <f t="shared" si="73"/>
        <v>0.81864726214382222</v>
      </c>
      <c r="AI139" s="20">
        <f t="shared" si="74"/>
        <v>0.74018795686228311</v>
      </c>
      <c r="AJ139" s="20">
        <f t="shared" si="75"/>
        <v>0.85211998092675934</v>
      </c>
    </row>
    <row r="140" spans="1:36" ht="13.8" x14ac:dyDescent="0.25">
      <c r="A140" s="25">
        <v>136</v>
      </c>
      <c r="B140" s="41">
        <f>Samples!K137</f>
        <v>241</v>
      </c>
      <c r="C140" s="41">
        <f>Samples!L137</f>
        <v>136</v>
      </c>
      <c r="D140" s="41">
        <f>Samples!M137</f>
        <v>219</v>
      </c>
      <c r="F140" s="20">
        <f t="shared" si="52"/>
        <v>0.94509803921568625</v>
      </c>
      <c r="G140" s="20">
        <f t="shared" si="53"/>
        <v>0.53333333333333333</v>
      </c>
      <c r="H140" s="20">
        <f t="shared" si="54"/>
        <v>0.85882352941176465</v>
      </c>
      <c r="J140" s="20">
        <f t="shared" si="55"/>
        <v>0.87967729690399221</v>
      </c>
      <c r="K140" s="20">
        <f t="shared" si="56"/>
        <v>0.24642340747203836</v>
      </c>
      <c r="L140" s="20">
        <f t="shared" si="57"/>
        <v>0.70850020526261903</v>
      </c>
      <c r="N140" s="20">
        <f t="shared" si="58"/>
        <v>0.57878421480511</v>
      </c>
      <c r="O140" s="20">
        <f t="shared" si="59"/>
        <v>0.41441512916575168</v>
      </c>
      <c r="P140" s="20">
        <f t="shared" si="60"/>
        <v>0.71978088710303345</v>
      </c>
      <c r="R140" s="22">
        <f t="shared" si="61"/>
        <v>70.484150367829358</v>
      </c>
      <c r="S140" s="23">
        <f t="shared" si="62"/>
        <v>51.020794143722846</v>
      </c>
      <c r="T140" s="23">
        <f t="shared" si="63"/>
        <v>-25.105169029537876</v>
      </c>
      <c r="V140" s="20">
        <f t="shared" si="64"/>
        <v>90.561616594076924</v>
      </c>
      <c r="W140" s="20">
        <f t="shared" si="65"/>
        <v>0.67884176396893259</v>
      </c>
      <c r="X140" s="20">
        <f t="shared" si="66"/>
        <v>-0.45727351715843628</v>
      </c>
      <c r="Z140" s="20">
        <f t="shared" si="67"/>
        <v>3.7433787085439008</v>
      </c>
      <c r="AA140" s="20">
        <f t="shared" si="68"/>
        <v>2.9543337864818326</v>
      </c>
      <c r="AB140" s="20">
        <f t="shared" si="69"/>
        <v>-2.5212111599300151</v>
      </c>
      <c r="AD140" s="20">
        <f t="shared" si="70"/>
        <v>0.60892605450300896</v>
      </c>
      <c r="AE140" s="20">
        <f t="shared" si="71"/>
        <v>0.41441512916575168</v>
      </c>
      <c r="AF140" s="20">
        <f t="shared" si="72"/>
        <v>0.6609558191947047</v>
      </c>
      <c r="AH140" s="20">
        <f t="shared" si="73"/>
        <v>0.84759460869976777</v>
      </c>
      <c r="AI140" s="20">
        <f t="shared" si="74"/>
        <v>0.74555302041232208</v>
      </c>
      <c r="AJ140" s="20">
        <f t="shared" si="75"/>
        <v>0.87107886556001146</v>
      </c>
    </row>
    <row r="141" spans="1:36" ht="13.8" x14ac:dyDescent="0.25">
      <c r="A141" s="25">
        <v>137</v>
      </c>
      <c r="B141" s="41">
        <f>Samples!K138</f>
        <v>255</v>
      </c>
      <c r="C141" s="41">
        <f>Samples!L138</f>
        <v>184</v>
      </c>
      <c r="D141" s="41">
        <f>Samples!M138</f>
        <v>255</v>
      </c>
      <c r="F141" s="20">
        <f t="shared" si="52"/>
        <v>1</v>
      </c>
      <c r="G141" s="20">
        <f t="shared" si="53"/>
        <v>0.72156862745098038</v>
      </c>
      <c r="H141" s="20">
        <f t="shared" si="54"/>
        <v>1</v>
      </c>
      <c r="J141" s="20">
        <f t="shared" si="55"/>
        <v>1</v>
      </c>
      <c r="K141" s="20">
        <f t="shared" si="56"/>
        <v>0.47951558945568551</v>
      </c>
      <c r="L141" s="20">
        <f t="shared" si="57"/>
        <v>1</v>
      </c>
      <c r="N141" s="20">
        <f t="shared" si="58"/>
        <v>0.76437477478935312</v>
      </c>
      <c r="O141" s="20">
        <f t="shared" si="59"/>
        <v>0.62774954957870632</v>
      </c>
      <c r="P141" s="20">
        <f t="shared" si="60"/>
        <v>1.0269582582631178</v>
      </c>
      <c r="R141" s="22">
        <f t="shared" si="61"/>
        <v>83.323830281373148</v>
      </c>
      <c r="S141" s="23">
        <f t="shared" si="62"/>
        <v>36.846273016334422</v>
      </c>
      <c r="T141" s="23">
        <f t="shared" si="63"/>
        <v>-24.879429652149977</v>
      </c>
      <c r="V141" s="20">
        <f t="shared" si="64"/>
        <v>94.443075700495953</v>
      </c>
      <c r="W141" s="20">
        <f t="shared" si="65"/>
        <v>0.49014394138719641</v>
      </c>
      <c r="X141" s="20">
        <f t="shared" si="66"/>
        <v>-0.59390245163186672</v>
      </c>
      <c r="Z141" s="20">
        <f t="shared" si="67"/>
        <v>5.670411461380489</v>
      </c>
      <c r="AA141" s="20">
        <f t="shared" si="68"/>
        <v>2.4115862547681703</v>
      </c>
      <c r="AB141" s="20">
        <f t="shared" si="69"/>
        <v>-3.1188897450518844</v>
      </c>
      <c r="AD141" s="20">
        <f t="shared" si="70"/>
        <v>0.80418177252956669</v>
      </c>
      <c r="AE141" s="20">
        <f t="shared" si="71"/>
        <v>0.62774954957870632</v>
      </c>
      <c r="AF141" s="20">
        <f t="shared" si="72"/>
        <v>0.94302870363922664</v>
      </c>
      <c r="AH141" s="20">
        <f t="shared" si="73"/>
        <v>0.92993246225140291</v>
      </c>
      <c r="AI141" s="20">
        <f t="shared" si="74"/>
        <v>0.85623991621873408</v>
      </c>
      <c r="AJ141" s="20">
        <f t="shared" si="75"/>
        <v>0.98063706447948396</v>
      </c>
    </row>
    <row r="142" spans="1:36" ht="13.8" x14ac:dyDescent="0.25">
      <c r="A142" s="25">
        <v>138</v>
      </c>
      <c r="B142" s="41">
        <f>Samples!K139</f>
        <v>255</v>
      </c>
      <c r="C142" s="41">
        <f>Samples!L139</f>
        <v>186</v>
      </c>
      <c r="D142" s="41">
        <f>Samples!M139</f>
        <v>253</v>
      </c>
      <c r="F142" s="20">
        <f t="shared" si="52"/>
        <v>1</v>
      </c>
      <c r="G142" s="20">
        <f t="shared" si="53"/>
        <v>0.72941176470588232</v>
      </c>
      <c r="H142" s="20">
        <f t="shared" si="54"/>
        <v>0.99215686274509807</v>
      </c>
      <c r="J142" s="20">
        <f t="shared" si="55"/>
        <v>1</v>
      </c>
      <c r="K142" s="20">
        <f t="shared" si="56"/>
        <v>0.49121344148693036</v>
      </c>
      <c r="L142" s="20">
        <f t="shared" si="57"/>
        <v>0.98225891453371217</v>
      </c>
      <c r="N142" s="20">
        <f t="shared" si="58"/>
        <v>0.76535566074906125</v>
      </c>
      <c r="O142" s="20">
        <f t="shared" si="59"/>
        <v>0.63483494698078657</v>
      </c>
      <c r="P142" s="20">
        <f t="shared" si="60"/>
        <v>1.0114897404895355</v>
      </c>
      <c r="R142" s="22">
        <f t="shared" si="61"/>
        <v>83.696121829348087</v>
      </c>
      <c r="S142" s="23">
        <f t="shared" si="62"/>
        <v>35.440372770483506</v>
      </c>
      <c r="T142" s="23">
        <f t="shared" si="63"/>
        <v>-23.247841333499863</v>
      </c>
      <c r="V142" s="20">
        <f t="shared" si="64"/>
        <v>93.816432238981932</v>
      </c>
      <c r="W142" s="20">
        <f t="shared" si="65"/>
        <v>0.46876601833935827</v>
      </c>
      <c r="X142" s="20">
        <f t="shared" si="66"/>
        <v>-0.58056100981562186</v>
      </c>
      <c r="Z142" s="20">
        <f t="shared" si="67"/>
        <v>5.7344132892816866</v>
      </c>
      <c r="AA142" s="20">
        <f t="shared" si="68"/>
        <v>2.3822495309675475</v>
      </c>
      <c r="AB142" s="20">
        <f t="shared" si="69"/>
        <v>-2.9423404654017848</v>
      </c>
      <c r="AD142" s="20">
        <f t="shared" si="70"/>
        <v>0.80521374092484088</v>
      </c>
      <c r="AE142" s="20">
        <f t="shared" si="71"/>
        <v>0.63483494698078657</v>
      </c>
      <c r="AF142" s="20">
        <f t="shared" si="72"/>
        <v>0.92882437143208041</v>
      </c>
      <c r="AH142" s="20">
        <f t="shared" si="73"/>
        <v>0.93033007165603676</v>
      </c>
      <c r="AI142" s="20">
        <f t="shared" si="74"/>
        <v>0.85944932611506974</v>
      </c>
      <c r="AJ142" s="20">
        <f t="shared" si="75"/>
        <v>0.97568853278256906</v>
      </c>
    </row>
    <row r="143" spans="1:36" ht="13.8" x14ac:dyDescent="0.25">
      <c r="A143" s="25">
        <v>139</v>
      </c>
      <c r="B143" s="41">
        <f>Samples!K140</f>
        <v>225</v>
      </c>
      <c r="C143" s="41">
        <f>Samples!L140</f>
        <v>147</v>
      </c>
      <c r="D143" s="41">
        <f>Samples!M140</f>
        <v>230</v>
      </c>
      <c r="F143" s="20">
        <f t="shared" si="52"/>
        <v>0.88235294117647056</v>
      </c>
      <c r="G143" s="20">
        <f t="shared" si="53"/>
        <v>0.57647058823529407</v>
      </c>
      <c r="H143" s="20">
        <f t="shared" si="54"/>
        <v>0.90196078431372551</v>
      </c>
      <c r="J143" s="20">
        <f t="shared" si="55"/>
        <v>0.75304966040272869</v>
      </c>
      <c r="K143" s="20">
        <f t="shared" si="56"/>
        <v>0.29199318139183156</v>
      </c>
      <c r="L143" s="20">
        <f t="shared" si="57"/>
        <v>0.7913901090373936</v>
      </c>
      <c r="N143" s="20">
        <f t="shared" si="58"/>
        <v>0.55782035629705384</v>
      </c>
      <c r="O143" s="20">
        <f t="shared" si="59"/>
        <v>0.4260702470055579</v>
      </c>
      <c r="P143" s="20">
        <f t="shared" si="60"/>
        <v>0.80155574430772158</v>
      </c>
      <c r="R143" s="22">
        <f t="shared" si="61"/>
        <v>71.287433707193642</v>
      </c>
      <c r="S143" s="23">
        <f t="shared" si="62"/>
        <v>42.378597369499502</v>
      </c>
      <c r="T143" s="23">
        <f t="shared" si="63"/>
        <v>-30.082607877623381</v>
      </c>
      <c r="V143" s="20">
        <f t="shared" si="64"/>
        <v>88.220218863265842</v>
      </c>
      <c r="W143" s="20">
        <f t="shared" si="65"/>
        <v>0.62994092868733209</v>
      </c>
      <c r="X143" s="20">
        <f t="shared" si="66"/>
        <v>-0.6173086761546871</v>
      </c>
      <c r="Z143" s="20">
        <f t="shared" si="67"/>
        <v>3.8486584555814431</v>
      </c>
      <c r="AA143" s="20">
        <f t="shared" si="68"/>
        <v>2.0368029841006114</v>
      </c>
      <c r="AB143" s="20">
        <f t="shared" si="69"/>
        <v>-2.9204247041366944</v>
      </c>
      <c r="AD143" s="20">
        <f t="shared" si="70"/>
        <v>0.5868704432373002</v>
      </c>
      <c r="AE143" s="20">
        <f t="shared" si="71"/>
        <v>0.4260702470055579</v>
      </c>
      <c r="AF143" s="20">
        <f t="shared" si="72"/>
        <v>0.73604751543408775</v>
      </c>
      <c r="AH143" s="20">
        <f t="shared" si="73"/>
        <v>0.83723507152515109</v>
      </c>
      <c r="AI143" s="20">
        <f t="shared" si="74"/>
        <v>0.75247787678615208</v>
      </c>
      <c r="AJ143" s="20">
        <f t="shared" si="75"/>
        <v>0.90289091617426898</v>
      </c>
    </row>
    <row r="144" spans="1:36" ht="13.8" x14ac:dyDescent="0.25">
      <c r="A144" s="25">
        <v>140</v>
      </c>
      <c r="B144" s="41">
        <f>Samples!K141</f>
        <v>186</v>
      </c>
      <c r="C144" s="41">
        <f>Samples!L141</f>
        <v>122</v>
      </c>
      <c r="D144" s="41">
        <f>Samples!M141</f>
        <v>200</v>
      </c>
      <c r="F144" s="20">
        <f t="shared" si="52"/>
        <v>0.72941176470588232</v>
      </c>
      <c r="G144" s="20">
        <f t="shared" si="53"/>
        <v>0.47843137254901963</v>
      </c>
      <c r="H144" s="20">
        <f t="shared" si="54"/>
        <v>0.78431372549019607</v>
      </c>
      <c r="J144" s="20">
        <f t="shared" si="55"/>
        <v>0.49121344148693036</v>
      </c>
      <c r="K144" s="20">
        <f t="shared" si="56"/>
        <v>0.19483424144334416</v>
      </c>
      <c r="L144" s="20">
        <f t="shared" si="57"/>
        <v>0.57774920088032289</v>
      </c>
      <c r="N144" s="20">
        <f t="shared" si="58"/>
        <v>0.37653287876824826</v>
      </c>
      <c r="O144" s="20">
        <f t="shared" si="59"/>
        <v>0.28549091944396043</v>
      </c>
      <c r="P144" s="20">
        <f t="shared" si="60"/>
        <v>0.58185527643749135</v>
      </c>
      <c r="R144" s="22">
        <f t="shared" si="61"/>
        <v>60.381600731136487</v>
      </c>
      <c r="S144" s="23">
        <f t="shared" si="62"/>
        <v>37.983837685950817</v>
      </c>
      <c r="T144" s="23">
        <f t="shared" si="63"/>
        <v>-30.597809589466873</v>
      </c>
      <c r="V144" s="20">
        <f t="shared" si="64"/>
        <v>77.620458539487586</v>
      </c>
      <c r="W144" s="20">
        <f t="shared" si="65"/>
        <v>0.67946609607011021</v>
      </c>
      <c r="X144" s="20">
        <f t="shared" si="66"/>
        <v>-0.67811480718317041</v>
      </c>
      <c r="Z144" s="20">
        <f t="shared" si="67"/>
        <v>2.5788166360637383</v>
      </c>
      <c r="AA144" s="20">
        <f t="shared" si="68"/>
        <v>1.251448751915119</v>
      </c>
      <c r="AB144" s="20">
        <f t="shared" si="69"/>
        <v>-2.2509914094727135</v>
      </c>
      <c r="AD144" s="20">
        <f t="shared" si="70"/>
        <v>0.39614190296501656</v>
      </c>
      <c r="AE144" s="20">
        <f t="shared" si="71"/>
        <v>0.28549091944396043</v>
      </c>
      <c r="AF144" s="20">
        <f t="shared" si="72"/>
        <v>0.53430236587464774</v>
      </c>
      <c r="AH144" s="20">
        <f t="shared" si="73"/>
        <v>0.73442975064031968</v>
      </c>
      <c r="AI144" s="20">
        <f t="shared" si="74"/>
        <v>0.65846207526841805</v>
      </c>
      <c r="AJ144" s="20">
        <f t="shared" si="75"/>
        <v>0.81145112321575241</v>
      </c>
    </row>
    <row r="145" spans="1:36" ht="13.8" x14ac:dyDescent="0.25">
      <c r="A145" s="25">
        <v>141</v>
      </c>
      <c r="B145" s="41">
        <f>Samples!K142</f>
        <v>234</v>
      </c>
      <c r="C145" s="41">
        <f>Samples!L142</f>
        <v>146</v>
      </c>
      <c r="D145" s="41">
        <f>Samples!M142</f>
        <v>255</v>
      </c>
      <c r="F145" s="20">
        <f t="shared" si="52"/>
        <v>0.91764705882352937</v>
      </c>
      <c r="G145" s="20">
        <f t="shared" si="53"/>
        <v>0.5725490196078431</v>
      </c>
      <c r="H145" s="20">
        <f t="shared" si="54"/>
        <v>1</v>
      </c>
      <c r="J145" s="20">
        <f t="shared" si="55"/>
        <v>0.82286495815675409</v>
      </c>
      <c r="K145" s="20">
        <f t="shared" si="56"/>
        <v>0.28766348030659067</v>
      </c>
      <c r="L145" s="20">
        <f t="shared" si="57"/>
        <v>1</v>
      </c>
      <c r="N145" s="20">
        <f t="shared" si="58"/>
        <v>0.62271796930148215</v>
      </c>
      <c r="O145" s="20">
        <f t="shared" si="59"/>
        <v>0.45287801121939958</v>
      </c>
      <c r="P145" s="20">
        <f t="shared" si="60"/>
        <v>1.0006707805449711</v>
      </c>
      <c r="R145" s="22">
        <f t="shared" si="61"/>
        <v>73.080996676584959</v>
      </c>
      <c r="S145" s="23">
        <f t="shared" si="62"/>
        <v>50.290121987754731</v>
      </c>
      <c r="T145" s="23">
        <f t="shared" si="63"/>
        <v>-40.851550669675937</v>
      </c>
      <c r="V145" s="20">
        <f t="shared" si="64"/>
        <v>97.666665945466647</v>
      </c>
      <c r="W145" s="20">
        <f t="shared" si="65"/>
        <v>0.72534650683745538</v>
      </c>
      <c r="X145" s="20">
        <f t="shared" si="66"/>
        <v>-0.68220666957517573</v>
      </c>
      <c r="Z145" s="20">
        <f t="shared" si="67"/>
        <v>4.0908108451039382</v>
      </c>
      <c r="AA145" s="20">
        <f t="shared" si="68"/>
        <v>2.1939927600521636</v>
      </c>
      <c r="AB145" s="20">
        <f t="shared" si="69"/>
        <v>-4.1000092259902816</v>
      </c>
      <c r="AD145" s="20">
        <f t="shared" si="70"/>
        <v>0.6551477846412227</v>
      </c>
      <c r="AE145" s="20">
        <f t="shared" si="71"/>
        <v>0.45287801121939958</v>
      </c>
      <c r="AF145" s="20">
        <f t="shared" si="72"/>
        <v>0.91888960564276501</v>
      </c>
      <c r="AH145" s="20">
        <f t="shared" si="73"/>
        <v>0.86851987049779356</v>
      </c>
      <c r="AI145" s="20">
        <f t="shared" si="74"/>
        <v>0.76793962652228409</v>
      </c>
      <c r="AJ145" s="20">
        <f t="shared" si="75"/>
        <v>0.97219737987066379</v>
      </c>
    </row>
    <row r="146" spans="1:36" ht="13.8" x14ac:dyDescent="0.25">
      <c r="A146" s="25">
        <v>142</v>
      </c>
      <c r="B146" s="41">
        <f>Samples!K143</f>
        <v>215</v>
      </c>
      <c r="C146" s="41">
        <f>Samples!L143</f>
        <v>138</v>
      </c>
      <c r="D146" s="41">
        <f>Samples!M143</f>
        <v>255</v>
      </c>
      <c r="F146" s="20">
        <f t="shared" si="52"/>
        <v>0.84313725490196079</v>
      </c>
      <c r="G146" s="20">
        <f t="shared" si="53"/>
        <v>0.54117647058823526</v>
      </c>
      <c r="H146" s="20">
        <f t="shared" si="54"/>
        <v>1</v>
      </c>
      <c r="J146" s="20">
        <f t="shared" si="55"/>
        <v>0.67967740999282344</v>
      </c>
      <c r="K146" s="20">
        <f t="shared" si="56"/>
        <v>0.25437452689793683</v>
      </c>
      <c r="L146" s="20">
        <f t="shared" si="57"/>
        <v>1</v>
      </c>
      <c r="N146" s="20">
        <f t="shared" si="58"/>
        <v>0.55176329469974261</v>
      </c>
      <c r="O146" s="20">
        <f t="shared" si="59"/>
        <v>0.39862807900187863</v>
      </c>
      <c r="P146" s="20">
        <f t="shared" si="60"/>
        <v>0.99393921761909554</v>
      </c>
      <c r="R146" s="22">
        <f t="shared" si="61"/>
        <v>69.371704304616443</v>
      </c>
      <c r="S146" s="23">
        <f t="shared" si="62"/>
        <v>49.11535572516118</v>
      </c>
      <c r="T146" s="23">
        <f t="shared" si="63"/>
        <v>-46.809899612741269</v>
      </c>
      <c r="V146" s="20">
        <f t="shared" si="64"/>
        <v>97.03565441574132</v>
      </c>
      <c r="W146" s="20">
        <f t="shared" si="65"/>
        <v>0.77430176067827439</v>
      </c>
      <c r="X146" s="20">
        <f t="shared" si="66"/>
        <v>-0.76136890895480835</v>
      </c>
      <c r="Z146" s="20">
        <f t="shared" si="67"/>
        <v>3.6007755473776477</v>
      </c>
      <c r="AA146" s="20">
        <f t="shared" si="68"/>
        <v>1.5992211142442674</v>
      </c>
      <c r="AB146" s="20">
        <f t="shared" si="69"/>
        <v>-4.2693045741862301</v>
      </c>
      <c r="AD146" s="20">
        <f t="shared" si="70"/>
        <v>0.58049794287190171</v>
      </c>
      <c r="AE146" s="20">
        <f t="shared" si="71"/>
        <v>0.39862807900187863</v>
      </c>
      <c r="AF146" s="20">
        <f t="shared" si="72"/>
        <v>0.91270818881459648</v>
      </c>
      <c r="AH146" s="20">
        <f t="shared" si="73"/>
        <v>0.83419367959356761</v>
      </c>
      <c r="AI146" s="20">
        <f t="shared" si="74"/>
        <v>0.73596296814324524</v>
      </c>
      <c r="AJ146" s="20">
        <f t="shared" si="75"/>
        <v>0.97001246620695158</v>
      </c>
    </row>
    <row r="147" spans="1:36" ht="13.8" x14ac:dyDescent="0.25">
      <c r="A147" s="25">
        <v>143</v>
      </c>
      <c r="B147" s="41">
        <f>Samples!K144</f>
        <v>220</v>
      </c>
      <c r="C147" s="41">
        <f>Samples!L144</f>
        <v>113</v>
      </c>
      <c r="D147" s="41">
        <f>Samples!M144</f>
        <v>255</v>
      </c>
      <c r="F147" s="20">
        <f t="shared" si="52"/>
        <v>0.86274509803921573</v>
      </c>
      <c r="G147" s="20">
        <f t="shared" si="53"/>
        <v>0.44313725490196076</v>
      </c>
      <c r="H147" s="20">
        <f t="shared" si="54"/>
        <v>1</v>
      </c>
      <c r="J147" s="20">
        <f t="shared" si="55"/>
        <v>0.71581519681632599</v>
      </c>
      <c r="K147" s="20">
        <f t="shared" si="56"/>
        <v>0.16534214401442401</v>
      </c>
      <c r="L147" s="20">
        <f t="shared" si="57"/>
        <v>1</v>
      </c>
      <c r="N147" s="20">
        <f t="shared" si="58"/>
        <v>0.53482853786661089</v>
      </c>
      <c r="O147" s="20">
        <f t="shared" si="59"/>
        <v>0.34263501224226695</v>
      </c>
      <c r="P147" s="20">
        <f t="shared" si="60"/>
        <v>0.98402401686507446</v>
      </c>
      <c r="R147" s="22">
        <f t="shared" si="61"/>
        <v>65.171188022901006</v>
      </c>
      <c r="S147" s="23">
        <f t="shared" si="62"/>
        <v>62.909424844493635</v>
      </c>
      <c r="T147" s="23">
        <f t="shared" si="63"/>
        <v>-53.404910953551642</v>
      </c>
      <c r="V147" s="20">
        <f t="shared" si="64"/>
        <v>105.15209934441674</v>
      </c>
      <c r="W147" s="20">
        <f t="shared" si="65"/>
        <v>0.90233374850209547</v>
      </c>
      <c r="X147" s="20">
        <f t="shared" si="66"/>
        <v>-0.70386527484071848</v>
      </c>
      <c r="Z147" s="20">
        <f t="shared" si="67"/>
        <v>3.0949946547834166</v>
      </c>
      <c r="AA147" s="20">
        <f t="shared" si="68"/>
        <v>2.0180072087120999</v>
      </c>
      <c r="AB147" s="20">
        <f t="shared" si="69"/>
        <v>-4.460573511167615</v>
      </c>
      <c r="AD147" s="20">
        <f t="shared" si="70"/>
        <v>0.56268126024893306</v>
      </c>
      <c r="AE147" s="20">
        <f t="shared" si="71"/>
        <v>0.34263501224226695</v>
      </c>
      <c r="AF147" s="20">
        <f t="shared" si="72"/>
        <v>0.90360332127187737</v>
      </c>
      <c r="AH147" s="20">
        <f t="shared" si="73"/>
        <v>0.82557047057606492</v>
      </c>
      <c r="AI147" s="20">
        <f t="shared" si="74"/>
        <v>0.69975162088707765</v>
      </c>
      <c r="AJ147" s="20">
        <f t="shared" si="75"/>
        <v>0.96677617565483587</v>
      </c>
    </row>
    <row r="148" spans="1:36" ht="13.8" x14ac:dyDescent="0.25">
      <c r="A148" s="25">
        <v>144</v>
      </c>
      <c r="B148" s="41">
        <f>Samples!K145</f>
        <v>229</v>
      </c>
      <c r="C148" s="41">
        <f>Samples!L145</f>
        <v>151</v>
      </c>
      <c r="D148" s="41">
        <f>Samples!M145</f>
        <v>222</v>
      </c>
      <c r="F148" s="20">
        <f t="shared" si="52"/>
        <v>0.89803921568627454</v>
      </c>
      <c r="G148" s="20">
        <f t="shared" si="53"/>
        <v>0.59215686274509804</v>
      </c>
      <c r="H148" s="20">
        <f t="shared" si="54"/>
        <v>0.87058823529411766</v>
      </c>
      <c r="J148" s="20">
        <f t="shared" si="55"/>
        <v>0.78363309763963873</v>
      </c>
      <c r="K148" s="20">
        <f t="shared" si="56"/>
        <v>0.30969069874294158</v>
      </c>
      <c r="L148" s="20">
        <f t="shared" si="57"/>
        <v>0.73057685713011533</v>
      </c>
      <c r="N148" s="20">
        <f t="shared" si="58"/>
        <v>0.56578480604904868</v>
      </c>
      <c r="O148" s="20">
        <f t="shared" si="59"/>
        <v>0.44083883338393337</v>
      </c>
      <c r="P148" s="20">
        <f t="shared" si="60"/>
        <v>0.74645255277677824</v>
      </c>
      <c r="R148" s="22">
        <f t="shared" si="61"/>
        <v>72.284528928519904</v>
      </c>
      <c r="S148" s="23">
        <f t="shared" si="62"/>
        <v>40.063678742863814</v>
      </c>
      <c r="T148" s="23">
        <f t="shared" si="63"/>
        <v>-24.12689278174911</v>
      </c>
      <c r="V148" s="20">
        <f t="shared" si="64"/>
        <v>86.094473876849065</v>
      </c>
      <c r="W148" s="20">
        <f t="shared" si="65"/>
        <v>0.57425826184603568</v>
      </c>
      <c r="X148" s="20">
        <f t="shared" si="66"/>
        <v>-0.54204556847090102</v>
      </c>
      <c r="Z148" s="20">
        <f t="shared" si="67"/>
        <v>3.982061914850398</v>
      </c>
      <c r="AA148" s="20">
        <f t="shared" si="68"/>
        <v>2.1983569418991347</v>
      </c>
      <c r="AB148" s="20">
        <f t="shared" si="69"/>
        <v>-2.4356778175730751</v>
      </c>
      <c r="AD148" s="20">
        <f t="shared" si="70"/>
        <v>0.5952496644387677</v>
      </c>
      <c r="AE148" s="20">
        <f t="shared" si="71"/>
        <v>0.44083883338393337</v>
      </c>
      <c r="AF148" s="20">
        <f t="shared" si="72"/>
        <v>0.68544770686572842</v>
      </c>
      <c r="AH148" s="20">
        <f t="shared" si="73"/>
        <v>0.84120088273158888</v>
      </c>
      <c r="AI148" s="20">
        <f t="shared" si="74"/>
        <v>0.76107352524586125</v>
      </c>
      <c r="AJ148" s="20">
        <f t="shared" si="75"/>
        <v>0.8817079891546068</v>
      </c>
    </row>
    <row r="149" spans="1:36" ht="13.8" x14ac:dyDescent="0.25">
      <c r="A149" s="25">
        <v>145</v>
      </c>
      <c r="B149" s="41">
        <f>Samples!K146</f>
        <v>255</v>
      </c>
      <c r="C149" s="41">
        <f>Samples!L146</f>
        <v>167</v>
      </c>
      <c r="D149" s="41">
        <f>Samples!M146</f>
        <v>255</v>
      </c>
      <c r="F149" s="20">
        <f t="shared" si="52"/>
        <v>1</v>
      </c>
      <c r="G149" s="20">
        <f t="shared" si="53"/>
        <v>0.65490196078431373</v>
      </c>
      <c r="H149" s="20">
        <f t="shared" si="54"/>
        <v>1</v>
      </c>
      <c r="J149" s="20">
        <f t="shared" si="55"/>
        <v>1</v>
      </c>
      <c r="K149" s="20">
        <f t="shared" si="56"/>
        <v>0.38664303677624612</v>
      </c>
      <c r="L149" s="20">
        <f t="shared" si="57"/>
        <v>1</v>
      </c>
      <c r="N149" s="20">
        <f t="shared" si="58"/>
        <v>0.7311635499511856</v>
      </c>
      <c r="O149" s="20">
        <f t="shared" si="59"/>
        <v>0.56132709990237117</v>
      </c>
      <c r="P149" s="20">
        <f t="shared" si="60"/>
        <v>1.0158878499837285</v>
      </c>
      <c r="R149" s="22">
        <f t="shared" si="61"/>
        <v>79.689288590521826</v>
      </c>
      <c r="S149" s="23">
        <f t="shared" si="62"/>
        <v>45.678360148427799</v>
      </c>
      <c r="T149" s="23">
        <f t="shared" si="63"/>
        <v>-30.438594927031183</v>
      </c>
      <c r="V149" s="20">
        <f t="shared" si="64"/>
        <v>96.764680349003569</v>
      </c>
      <c r="W149" s="20">
        <f t="shared" si="65"/>
        <v>0.60317813756496286</v>
      </c>
      <c r="X149" s="20">
        <f t="shared" si="66"/>
        <v>-0.58779576687636781</v>
      </c>
      <c r="Z149" s="20">
        <f t="shared" si="67"/>
        <v>5.0704227872501271</v>
      </c>
      <c r="AA149" s="20">
        <f t="shared" si="68"/>
        <v>2.7625722470265259</v>
      </c>
      <c r="AB149" s="20">
        <f t="shared" si="69"/>
        <v>-3.5725903594092094</v>
      </c>
      <c r="AD149" s="20">
        <f t="shared" si="70"/>
        <v>0.76924097838104744</v>
      </c>
      <c r="AE149" s="20">
        <f t="shared" si="71"/>
        <v>0.56132709990237117</v>
      </c>
      <c r="AF149" s="20">
        <f t="shared" si="72"/>
        <v>0.93286303947082505</v>
      </c>
      <c r="AH149" s="20">
        <f t="shared" si="73"/>
        <v>0.91626438055997483</v>
      </c>
      <c r="AI149" s="20">
        <f t="shared" si="74"/>
        <v>0.82490766026311924</v>
      </c>
      <c r="AJ149" s="20">
        <f t="shared" si="75"/>
        <v>0.97710063489827514</v>
      </c>
    </row>
    <row r="150" spans="1:36" ht="13.8" x14ac:dyDescent="0.25">
      <c r="A150" s="25">
        <v>146</v>
      </c>
      <c r="B150" s="41">
        <f>Samples!K147</f>
        <v>180</v>
      </c>
      <c r="C150" s="41">
        <f>Samples!L147</f>
        <v>127</v>
      </c>
      <c r="D150" s="41">
        <f>Samples!M147</f>
        <v>179</v>
      </c>
      <c r="F150" s="20">
        <f t="shared" si="52"/>
        <v>0.70588235294117652</v>
      </c>
      <c r="G150" s="20">
        <f t="shared" si="53"/>
        <v>0.49803921568627452</v>
      </c>
      <c r="H150" s="20">
        <f t="shared" si="54"/>
        <v>0.70196078431372544</v>
      </c>
      <c r="J150" s="20">
        <f t="shared" si="55"/>
        <v>0.45661162661727134</v>
      </c>
      <c r="K150" s="20">
        <f t="shared" si="56"/>
        <v>0.21244982387450279</v>
      </c>
      <c r="L150" s="20">
        <f t="shared" si="57"/>
        <v>0.45098759621504708</v>
      </c>
      <c r="N150" s="20">
        <f t="shared" si="58"/>
        <v>0.34568195295130089</v>
      </c>
      <c r="O150" s="20">
        <f t="shared" si="59"/>
        <v>0.28158105030060265</v>
      </c>
      <c r="P150" s="20">
        <f t="shared" si="60"/>
        <v>0.46280033360195633</v>
      </c>
      <c r="R150" s="22">
        <f t="shared" si="61"/>
        <v>60.031308377793749</v>
      </c>
      <c r="S150" s="23">
        <f t="shared" si="62"/>
        <v>29.177461172075315</v>
      </c>
      <c r="T150" s="23">
        <f t="shared" si="63"/>
        <v>-19.278325524129556</v>
      </c>
      <c r="V150" s="20">
        <f t="shared" si="64"/>
        <v>69.474715263986781</v>
      </c>
      <c r="W150" s="20">
        <f t="shared" si="65"/>
        <v>0.52748811094010573</v>
      </c>
      <c r="X150" s="20">
        <f t="shared" si="66"/>
        <v>-0.5838789870374963</v>
      </c>
      <c r="Z150" s="20">
        <f t="shared" si="67"/>
        <v>2.5434991008813199</v>
      </c>
      <c r="AA150" s="20">
        <f t="shared" si="68"/>
        <v>1.1324005862081423</v>
      </c>
      <c r="AB150" s="20">
        <f t="shared" si="69"/>
        <v>-1.420920365706454</v>
      </c>
      <c r="AD150" s="20">
        <f t="shared" si="70"/>
        <v>0.36368432714497728</v>
      </c>
      <c r="AE150" s="20">
        <f t="shared" si="71"/>
        <v>0.28158105030060265</v>
      </c>
      <c r="AF150" s="20">
        <f t="shared" si="72"/>
        <v>0.42497734949674593</v>
      </c>
      <c r="AH150" s="20">
        <f t="shared" si="73"/>
        <v>0.7137972359458209</v>
      </c>
      <c r="AI150" s="20">
        <f t="shared" si="74"/>
        <v>0.65544231360167027</v>
      </c>
      <c r="AJ150" s="20">
        <f t="shared" si="75"/>
        <v>0.75183394122231806</v>
      </c>
    </row>
    <row r="151" spans="1:36" ht="13.8" x14ac:dyDescent="0.25">
      <c r="A151" s="25">
        <v>147</v>
      </c>
      <c r="B151" s="41">
        <f>Samples!K148</f>
        <v>209</v>
      </c>
      <c r="C151" s="41">
        <f>Samples!L148</f>
        <v>110</v>
      </c>
      <c r="D151" s="41">
        <f>Samples!M148</f>
        <v>164</v>
      </c>
      <c r="F151" s="20">
        <f t="shared" si="52"/>
        <v>0.81960784313725488</v>
      </c>
      <c r="G151" s="20">
        <f t="shared" si="53"/>
        <v>0.43137254901960786</v>
      </c>
      <c r="H151" s="20">
        <f t="shared" si="54"/>
        <v>0.64313725490196083</v>
      </c>
      <c r="J151" s="20">
        <f t="shared" si="55"/>
        <v>0.63774639533159339</v>
      </c>
      <c r="K151" s="20">
        <f t="shared" si="56"/>
        <v>0.15613379743249334</v>
      </c>
      <c r="L151" s="20">
        <f t="shared" si="57"/>
        <v>0.3714534594194136</v>
      </c>
      <c r="N151" s="20">
        <f t="shared" si="58"/>
        <v>0.38588740882181294</v>
      </c>
      <c r="O151" s="20">
        <f t="shared" si="59"/>
        <v>0.27407071534129768</v>
      </c>
      <c r="P151" s="20">
        <f t="shared" si="60"/>
        <v>0.38398616726200557</v>
      </c>
      <c r="R151" s="22">
        <f t="shared" si="61"/>
        <v>59.349238401123841</v>
      </c>
      <c r="S151" s="23">
        <f t="shared" si="62"/>
        <v>45.449845385991338</v>
      </c>
      <c r="T151" s="23">
        <f t="shared" si="63"/>
        <v>-11.382227791553401</v>
      </c>
      <c r="V151" s="20">
        <f t="shared" si="64"/>
        <v>75.614652375731794</v>
      </c>
      <c r="W151" s="20">
        <f t="shared" si="65"/>
        <v>0.66827659320016519</v>
      </c>
      <c r="X151" s="20">
        <f t="shared" si="66"/>
        <v>-0.24538794523233684</v>
      </c>
      <c r="Z151" s="20">
        <f t="shared" si="67"/>
        <v>2.4756588460207141</v>
      </c>
      <c r="AA151" s="20">
        <f t="shared" si="68"/>
        <v>2.4268879178884095</v>
      </c>
      <c r="AB151" s="20">
        <f t="shared" si="69"/>
        <v>-1.0195425869049024</v>
      </c>
      <c r="AD151" s="20">
        <f t="shared" si="70"/>
        <v>0.40598359686671537</v>
      </c>
      <c r="AE151" s="20">
        <f t="shared" si="71"/>
        <v>0.27407071534129768</v>
      </c>
      <c r="AF151" s="20">
        <f t="shared" si="72"/>
        <v>0.35260437765106112</v>
      </c>
      <c r="AH151" s="20">
        <f t="shared" si="73"/>
        <v>0.74046209078167102</v>
      </c>
      <c r="AI151" s="20">
        <f t="shared" si="74"/>
        <v>0.64956240000968835</v>
      </c>
      <c r="AJ151" s="20">
        <f t="shared" si="75"/>
        <v>0.70647353896745535</v>
      </c>
    </row>
    <row r="152" spans="1:36" ht="13.8" x14ac:dyDescent="0.25">
      <c r="A152" s="25">
        <v>148</v>
      </c>
      <c r="B152" s="41">
        <f>Samples!K149</f>
        <v>255</v>
      </c>
      <c r="C152" s="41">
        <f>Samples!L149</f>
        <v>94</v>
      </c>
      <c r="D152" s="41">
        <f>Samples!M149</f>
        <v>227</v>
      </c>
      <c r="F152" s="20">
        <f t="shared" si="52"/>
        <v>1</v>
      </c>
      <c r="G152" s="20">
        <f t="shared" si="53"/>
        <v>0.36862745098039218</v>
      </c>
      <c r="H152" s="20">
        <f t="shared" si="54"/>
        <v>0.8901960784313725</v>
      </c>
      <c r="J152" s="20">
        <f t="shared" si="55"/>
        <v>1</v>
      </c>
      <c r="K152" s="20">
        <f t="shared" si="56"/>
        <v>0.11212218366914964</v>
      </c>
      <c r="L152" s="20">
        <f t="shared" si="57"/>
        <v>0.76825260432807141</v>
      </c>
      <c r="N152" s="20">
        <f t="shared" si="58"/>
        <v>0.59116448796130472</v>
      </c>
      <c r="O152" s="20">
        <f t="shared" si="59"/>
        <v>0.34825762379266256</v>
      </c>
      <c r="P152" s="20">
        <f t="shared" si="60"/>
        <v>0.76288906470719453</v>
      </c>
      <c r="R152" s="22">
        <f t="shared" si="61"/>
        <v>65.612785343435036</v>
      </c>
      <c r="S152" s="23">
        <f t="shared" si="62"/>
        <v>75.018458809048724</v>
      </c>
      <c r="T152" s="23">
        <f t="shared" si="63"/>
        <v>-36.914831354563347</v>
      </c>
      <c r="V152" s="20">
        <f t="shared" si="64"/>
        <v>106.28034407426651</v>
      </c>
      <c r="W152" s="20">
        <f t="shared" si="65"/>
        <v>0.90541928939951255</v>
      </c>
      <c r="X152" s="20">
        <f t="shared" si="66"/>
        <v>-0.45728885555817445</v>
      </c>
      <c r="Z152" s="20">
        <f t="shared" si="67"/>
        <v>3.1457832551092153</v>
      </c>
      <c r="AA152" s="20">
        <f t="shared" si="68"/>
        <v>3.8425157071009668</v>
      </c>
      <c r="AB152" s="20">
        <f t="shared" si="69"/>
        <v>-3.3354059218477889</v>
      </c>
      <c r="AD152" s="20">
        <f t="shared" si="70"/>
        <v>0.62195106571415537</v>
      </c>
      <c r="AE152" s="20">
        <f t="shared" si="71"/>
        <v>0.34825762379266256</v>
      </c>
      <c r="AF152" s="20">
        <f t="shared" si="72"/>
        <v>0.7005409225961382</v>
      </c>
      <c r="AH152" s="20">
        <f t="shared" si="73"/>
        <v>0.85359541195805466</v>
      </c>
      <c r="AI152" s="20">
        <f t="shared" si="74"/>
        <v>0.70355849433995721</v>
      </c>
      <c r="AJ152" s="20">
        <f t="shared" si="75"/>
        <v>0.88813265111277395</v>
      </c>
    </row>
    <row r="153" spans="1:36" ht="13.8" x14ac:dyDescent="0.25">
      <c r="A153" s="25">
        <v>149</v>
      </c>
      <c r="B153" s="41">
        <f>Samples!K150</f>
        <v>231</v>
      </c>
      <c r="C153" s="41">
        <f>Samples!L150</f>
        <v>115</v>
      </c>
      <c r="D153" s="41">
        <f>Samples!M150</f>
        <v>224</v>
      </c>
      <c r="F153" s="20">
        <f t="shared" si="52"/>
        <v>0.90588235294117647</v>
      </c>
      <c r="G153" s="20">
        <f t="shared" si="53"/>
        <v>0.45098039215686275</v>
      </c>
      <c r="H153" s="20">
        <f t="shared" si="54"/>
        <v>0.8784313725490196</v>
      </c>
      <c r="J153" s="20">
        <f t="shared" si="55"/>
        <v>0.79919172788526915</v>
      </c>
      <c r="K153" s="20">
        <f t="shared" si="56"/>
        <v>0.17165266794603923</v>
      </c>
      <c r="L153" s="20">
        <f t="shared" si="57"/>
        <v>0.74551458505079282</v>
      </c>
      <c r="N153" s="20">
        <f t="shared" si="58"/>
        <v>0.5255350452390567</v>
      </c>
      <c r="O153" s="20">
        <f t="shared" si="59"/>
        <v>0.3465003025040827</v>
      </c>
      <c r="P153" s="20">
        <f t="shared" si="60"/>
        <v>0.74449701145813219</v>
      </c>
      <c r="R153" s="22">
        <f t="shared" si="61"/>
        <v>65.475280052416139</v>
      </c>
      <c r="S153" s="23">
        <f t="shared" si="62"/>
        <v>59.193766994287465</v>
      </c>
      <c r="T153" s="23">
        <f t="shared" si="63"/>
        <v>-35.712850327838083</v>
      </c>
      <c r="V153" s="20">
        <f t="shared" si="64"/>
        <v>95.217235978865105</v>
      </c>
      <c r="W153" s="20">
        <f t="shared" si="65"/>
        <v>0.81256131016052846</v>
      </c>
      <c r="X153" s="20">
        <f t="shared" si="66"/>
        <v>-0.54285792919148212</v>
      </c>
      <c r="Z153" s="20">
        <f t="shared" si="67"/>
        <v>3.1299095124951783</v>
      </c>
      <c r="AA153" s="20">
        <f t="shared" si="68"/>
        <v>2.7002442490969583</v>
      </c>
      <c r="AB153" s="20">
        <f t="shared" si="69"/>
        <v>-3.1083728456632489</v>
      </c>
      <c r="AD153" s="20">
        <f t="shared" si="70"/>
        <v>0.55290378247139049</v>
      </c>
      <c r="AE153" s="20">
        <f t="shared" si="71"/>
        <v>0.3465003025040827</v>
      </c>
      <c r="AF153" s="20">
        <f t="shared" si="72"/>
        <v>0.68365198481003875</v>
      </c>
      <c r="AH153" s="20">
        <f t="shared" si="73"/>
        <v>0.82076063788871401</v>
      </c>
      <c r="AI153" s="20">
        <f t="shared" si="74"/>
        <v>0.70237310390013907</v>
      </c>
      <c r="AJ153" s="20">
        <f t="shared" si="75"/>
        <v>0.8809373555393295</v>
      </c>
    </row>
    <row r="154" spans="1:36" ht="13.8" x14ac:dyDescent="0.25">
      <c r="A154" s="25">
        <v>150</v>
      </c>
      <c r="B154" s="41">
        <f>Samples!K151</f>
        <v>254</v>
      </c>
      <c r="C154" s="41">
        <f>Samples!L151</f>
        <v>160</v>
      </c>
      <c r="D154" s="41">
        <f>Samples!M151</f>
        <v>255</v>
      </c>
      <c r="F154" s="20">
        <f t="shared" si="52"/>
        <v>0.99607843137254903</v>
      </c>
      <c r="G154" s="20">
        <f t="shared" si="53"/>
        <v>0.62745098039215685</v>
      </c>
      <c r="H154" s="20">
        <f t="shared" si="54"/>
        <v>1</v>
      </c>
      <c r="J154" s="20">
        <f t="shared" si="55"/>
        <v>0.99110630115186027</v>
      </c>
      <c r="K154" s="20">
        <f t="shared" si="56"/>
        <v>0.35175081178073203</v>
      </c>
      <c r="L154" s="20">
        <f t="shared" si="57"/>
        <v>1</v>
      </c>
      <c r="N154" s="20">
        <f t="shared" si="58"/>
        <v>0.71501832888781691</v>
      </c>
      <c r="O154" s="20">
        <f t="shared" si="59"/>
        <v>0.5344813802104651</v>
      </c>
      <c r="P154" s="20">
        <f t="shared" si="60"/>
        <v>1.0115570483764942</v>
      </c>
      <c r="R154" s="22">
        <f t="shared" si="61"/>
        <v>78.138841469278745</v>
      </c>
      <c r="S154" s="23">
        <f t="shared" si="62"/>
        <v>48.964103619468901</v>
      </c>
      <c r="T154" s="23">
        <f t="shared" si="63"/>
        <v>-32.833687470062898</v>
      </c>
      <c r="V154" s="20">
        <f t="shared" si="64"/>
        <v>97.883670866498093</v>
      </c>
      <c r="W154" s="20">
        <f t="shared" si="65"/>
        <v>0.64635783189137574</v>
      </c>
      <c r="X154" s="20">
        <f t="shared" si="66"/>
        <v>-0.59069762909855439</v>
      </c>
      <c r="Z154" s="20">
        <f t="shared" si="67"/>
        <v>4.8279275489307167</v>
      </c>
      <c r="AA154" s="20">
        <f t="shared" si="68"/>
        <v>2.8381998366760413</v>
      </c>
      <c r="AB154" s="20">
        <f t="shared" si="69"/>
        <v>-3.736576210703932</v>
      </c>
      <c r="AD154" s="20">
        <f t="shared" si="70"/>
        <v>0.7522549488561987</v>
      </c>
      <c r="AE154" s="20">
        <f t="shared" si="71"/>
        <v>0.5344813802104651</v>
      </c>
      <c r="AF154" s="20">
        <f t="shared" si="72"/>
        <v>0.9288861784908119</v>
      </c>
      <c r="AH154" s="20">
        <f t="shared" si="73"/>
        <v>0.90946994404306492</v>
      </c>
      <c r="AI154" s="20">
        <f t="shared" si="74"/>
        <v>0.81154173680412711</v>
      </c>
      <c r="AJ154" s="20">
        <f t="shared" si="75"/>
        <v>0.97571017415444161</v>
      </c>
    </row>
    <row r="155" spans="1:36" ht="13.8" x14ac:dyDescent="0.25">
      <c r="A155" s="25">
        <v>151</v>
      </c>
      <c r="B155" s="41">
        <f>Samples!K152</f>
        <v>249</v>
      </c>
      <c r="C155" s="41">
        <f>Samples!L152</f>
        <v>136</v>
      </c>
      <c r="D155" s="41">
        <f>Samples!M152</f>
        <v>249</v>
      </c>
      <c r="F155" s="20">
        <f t="shared" si="52"/>
        <v>0.97647058823529409</v>
      </c>
      <c r="G155" s="20">
        <f t="shared" si="53"/>
        <v>0.53333333333333333</v>
      </c>
      <c r="H155" s="20">
        <f t="shared" si="54"/>
        <v>0.97647058823529409</v>
      </c>
      <c r="J155" s="20">
        <f t="shared" si="55"/>
        <v>0.9473311048036438</v>
      </c>
      <c r="K155" s="20">
        <f t="shared" si="56"/>
        <v>0.24642340747203836</v>
      </c>
      <c r="L155" s="20">
        <f t="shared" si="57"/>
        <v>0.9473311048036438</v>
      </c>
      <c r="N155" s="20">
        <f t="shared" si="58"/>
        <v>0.64979362255008133</v>
      </c>
      <c r="O155" s="20">
        <f t="shared" si="59"/>
        <v>0.44604191967207957</v>
      </c>
      <c r="P155" s="20">
        <f t="shared" si="60"/>
        <v>0.94809537560924073</v>
      </c>
      <c r="R155" s="22">
        <f t="shared" si="61"/>
        <v>72.630503123964331</v>
      </c>
      <c r="S155" s="23">
        <f t="shared" si="62"/>
        <v>58.436672842634266</v>
      </c>
      <c r="T155" s="23">
        <f t="shared" si="63"/>
        <v>-38.161527401892961</v>
      </c>
      <c r="V155" s="20">
        <f t="shared" si="64"/>
        <v>100.72902705080938</v>
      </c>
      <c r="W155" s="20">
        <f t="shared" si="65"/>
        <v>0.76548211173099634</v>
      </c>
      <c r="X155" s="20">
        <f t="shared" si="66"/>
        <v>-0.57850984611670386</v>
      </c>
      <c r="Z155" s="20">
        <f t="shared" si="67"/>
        <v>4.0290609770443204</v>
      </c>
      <c r="AA155" s="20">
        <f t="shared" si="68"/>
        <v>3.0045889776314096</v>
      </c>
      <c r="AB155" s="20">
        <f t="shared" si="69"/>
        <v>-3.8853321510355676</v>
      </c>
      <c r="AD155" s="20">
        <f t="shared" si="70"/>
        <v>0.68363347980019074</v>
      </c>
      <c r="AE155" s="20">
        <f t="shared" si="71"/>
        <v>0.44604191967207957</v>
      </c>
      <c r="AF155" s="20">
        <f t="shared" si="72"/>
        <v>0.87061099688635513</v>
      </c>
      <c r="AH155" s="20">
        <f t="shared" si="73"/>
        <v>0.88092940709875411</v>
      </c>
      <c r="AI155" s="20">
        <f t="shared" si="74"/>
        <v>0.76405606141348559</v>
      </c>
      <c r="AJ155" s="20">
        <f t="shared" si="75"/>
        <v>0.95486369842295038</v>
      </c>
    </row>
    <row r="156" spans="1:36" ht="13.8" x14ac:dyDescent="0.25">
      <c r="A156" s="25">
        <v>152</v>
      </c>
      <c r="B156" s="41">
        <f>Samples!K153</f>
        <v>255</v>
      </c>
      <c r="C156" s="41">
        <f>Samples!L153</f>
        <v>126</v>
      </c>
      <c r="D156" s="41">
        <f>Samples!M153</f>
        <v>255</v>
      </c>
      <c r="F156" s="20">
        <f t="shared" si="52"/>
        <v>1</v>
      </c>
      <c r="G156" s="20">
        <f t="shared" si="53"/>
        <v>0.49411764705882355</v>
      </c>
      <c r="H156" s="20">
        <f t="shared" si="54"/>
        <v>1</v>
      </c>
      <c r="J156" s="20">
        <f t="shared" si="55"/>
        <v>1</v>
      </c>
      <c r="K156" s="20">
        <f t="shared" si="56"/>
        <v>0.20885546042987735</v>
      </c>
      <c r="L156" s="20">
        <f t="shared" si="57"/>
        <v>1</v>
      </c>
      <c r="N156" s="20">
        <f t="shared" si="58"/>
        <v>0.66758671264972413</v>
      </c>
      <c r="O156" s="20">
        <f t="shared" si="59"/>
        <v>0.4341734252994483</v>
      </c>
      <c r="P156" s="20">
        <f t="shared" si="60"/>
        <v>0.99469557088324145</v>
      </c>
      <c r="R156" s="22">
        <f t="shared" si="61"/>
        <v>71.837318367719917</v>
      </c>
      <c r="S156" s="23">
        <f t="shared" si="62"/>
        <v>65.839792604156571</v>
      </c>
      <c r="T156" s="23">
        <f t="shared" si="63"/>
        <v>-42.608038128653462</v>
      </c>
      <c r="V156" s="20">
        <f t="shared" si="64"/>
        <v>106.35282560231433</v>
      </c>
      <c r="W156" s="20">
        <f t="shared" si="65"/>
        <v>0.82920494162145053</v>
      </c>
      <c r="X156" s="20">
        <f t="shared" si="66"/>
        <v>-0.57436712975175919</v>
      </c>
      <c r="Z156" s="20">
        <f t="shared" si="67"/>
        <v>3.9218538168558901</v>
      </c>
      <c r="AA156" s="20">
        <f t="shared" si="68"/>
        <v>3.3078000011054076</v>
      </c>
      <c r="AB156" s="20">
        <f t="shared" si="69"/>
        <v>-4.2773422452618108</v>
      </c>
      <c r="AD156" s="20">
        <f t="shared" si="70"/>
        <v>0.70235319584400224</v>
      </c>
      <c r="AE156" s="20">
        <f t="shared" si="71"/>
        <v>0.4341734252994483</v>
      </c>
      <c r="AF156" s="20">
        <f t="shared" si="72"/>
        <v>0.91340272808378464</v>
      </c>
      <c r="AH156" s="20">
        <f t="shared" si="73"/>
        <v>0.88889784699900209</v>
      </c>
      <c r="AI156" s="20">
        <f t="shared" si="74"/>
        <v>0.75721826179068896</v>
      </c>
      <c r="AJ156" s="20">
        <f t="shared" si="75"/>
        <v>0.97025845243395625</v>
      </c>
    </row>
    <row r="157" spans="1:36" ht="13.8" x14ac:dyDescent="0.25">
      <c r="A157" s="25">
        <v>153</v>
      </c>
      <c r="B157" s="41">
        <f>Samples!K154</f>
        <v>184</v>
      </c>
      <c r="C157" s="41">
        <f>Samples!L154</f>
        <v>62</v>
      </c>
      <c r="D157" s="41">
        <f>Samples!M154</f>
        <v>106</v>
      </c>
      <c r="F157" s="20">
        <f t="shared" si="52"/>
        <v>0.72156862745098038</v>
      </c>
      <c r="G157" s="20">
        <f t="shared" si="53"/>
        <v>0.24313725490196078</v>
      </c>
      <c r="H157" s="20">
        <f t="shared" si="54"/>
        <v>0.41568627450980394</v>
      </c>
      <c r="J157" s="20">
        <f t="shared" si="55"/>
        <v>0.47951558945568551</v>
      </c>
      <c r="K157" s="20">
        <f t="shared" si="56"/>
        <v>4.8310973991799608E-2</v>
      </c>
      <c r="L157" s="20">
        <f t="shared" si="57"/>
        <v>0.14433197164554382</v>
      </c>
      <c r="N157" s="20">
        <f t="shared" si="58"/>
        <v>0.24108015427301291</v>
      </c>
      <c r="O157" s="20">
        <f t="shared" si="59"/>
        <v>0.14691779127002208</v>
      </c>
      <c r="P157" s="20">
        <f t="shared" si="60"/>
        <v>0.15220085802540664</v>
      </c>
      <c r="R157" s="22">
        <f t="shared" si="61"/>
        <v>45.209117705647145</v>
      </c>
      <c r="S157" s="23">
        <f t="shared" si="62"/>
        <v>52.667161133292453</v>
      </c>
      <c r="T157" s="23">
        <f t="shared" si="63"/>
        <v>1.7419520715721726</v>
      </c>
      <c r="V157" s="20">
        <f t="shared" si="64"/>
        <v>69.431466804201278</v>
      </c>
      <c r="W157" s="20">
        <f t="shared" si="65"/>
        <v>0.86172004889660514</v>
      </c>
      <c r="X157" s="20">
        <f t="shared" si="66"/>
        <v>3.3062676153851445E-2</v>
      </c>
      <c r="Z157" s="20">
        <f t="shared" si="67"/>
        <v>1.3270966551188081</v>
      </c>
      <c r="AA157" s="20">
        <f t="shared" si="68"/>
        <v>2.3207458210501861</v>
      </c>
      <c r="AB157" s="20">
        <f t="shared" si="69"/>
        <v>-0.21759124970844171</v>
      </c>
      <c r="AD157" s="20">
        <f t="shared" si="70"/>
        <v>0.25363509129196521</v>
      </c>
      <c r="AE157" s="20">
        <f t="shared" si="71"/>
        <v>0.14691779127002208</v>
      </c>
      <c r="AF157" s="20">
        <f t="shared" si="72"/>
        <v>0.13976203675427606</v>
      </c>
      <c r="AH157" s="20">
        <f t="shared" si="73"/>
        <v>0.63299913007388786</v>
      </c>
      <c r="AI157" s="20">
        <f t="shared" si="74"/>
        <v>0.52766480780730296</v>
      </c>
      <c r="AJ157" s="20">
        <f t="shared" si="75"/>
        <v>0.5189550474494421</v>
      </c>
    </row>
    <row r="158" spans="1:36" ht="13.8" x14ac:dyDescent="0.25">
      <c r="A158" s="25">
        <v>154</v>
      </c>
      <c r="B158" s="41">
        <f>Samples!K155</f>
        <v>253</v>
      </c>
      <c r="C158" s="41">
        <f>Samples!L155</f>
        <v>11</v>
      </c>
      <c r="D158" s="41">
        <f>Samples!M155</f>
        <v>255</v>
      </c>
      <c r="F158" s="20">
        <f t="shared" si="52"/>
        <v>0.99215686274509807</v>
      </c>
      <c r="G158" s="20">
        <f t="shared" si="53"/>
        <v>4.3137254901960784E-2</v>
      </c>
      <c r="H158" s="20">
        <f t="shared" si="54"/>
        <v>1</v>
      </c>
      <c r="J158" s="20">
        <f t="shared" si="55"/>
        <v>0.98225891453371217</v>
      </c>
      <c r="K158" s="20">
        <f t="shared" si="56"/>
        <v>3.3837523860938889E-3</v>
      </c>
      <c r="L158" s="20">
        <f t="shared" si="57"/>
        <v>1</v>
      </c>
      <c r="N158" s="20">
        <f t="shared" si="58"/>
        <v>0.58679360620697008</v>
      </c>
      <c r="O158" s="20">
        <f t="shared" si="59"/>
        <v>0.28344830493640155</v>
      </c>
      <c r="P158" s="20">
        <f t="shared" si="60"/>
        <v>0.96986094033492309</v>
      </c>
      <c r="R158" s="22">
        <f t="shared" si="61"/>
        <v>60.199000945722489</v>
      </c>
      <c r="S158" s="23">
        <f t="shared" si="62"/>
        <v>97.299264566681032</v>
      </c>
      <c r="T158" s="23">
        <f t="shared" si="63"/>
        <v>-61.045505573194525</v>
      </c>
      <c r="V158" s="20">
        <f t="shared" si="64"/>
        <v>129.68276813349956</v>
      </c>
      <c r="W158" s="20">
        <f t="shared" si="65"/>
        <v>1.0880628755777861</v>
      </c>
      <c r="X158" s="20">
        <f t="shared" si="66"/>
        <v>-0.56032290577965571</v>
      </c>
      <c r="Z158" s="20">
        <f t="shared" si="67"/>
        <v>2.5603658626261208</v>
      </c>
      <c r="AA158" s="20">
        <f t="shared" si="68"/>
        <v>3.4980820972775382</v>
      </c>
      <c r="AB158" s="20">
        <f t="shared" si="69"/>
        <v>-4.6295718659524301</v>
      </c>
      <c r="AD158" s="20">
        <f t="shared" si="70"/>
        <v>0.61735255781901111</v>
      </c>
      <c r="AE158" s="20">
        <f t="shared" si="71"/>
        <v>0.28344830493640155</v>
      </c>
      <c r="AF158" s="20">
        <f t="shared" si="72"/>
        <v>0.89059774135438308</v>
      </c>
      <c r="AH158" s="20">
        <f t="shared" si="73"/>
        <v>0.85148646832062491</v>
      </c>
      <c r="AI158" s="20">
        <f t="shared" si="74"/>
        <v>0.65688793918726285</v>
      </c>
      <c r="AJ158" s="20">
        <f t="shared" si="75"/>
        <v>0.96211546705323547</v>
      </c>
    </row>
    <row r="159" spans="1:36" ht="13.8" x14ac:dyDescent="0.25">
      <c r="A159" s="25">
        <v>155</v>
      </c>
      <c r="B159" s="41">
        <f>Samples!K156</f>
        <v>185</v>
      </c>
      <c r="C159" s="41">
        <f>Samples!L156</f>
        <v>58</v>
      </c>
      <c r="D159" s="41">
        <f>Samples!M156</f>
        <v>172</v>
      </c>
      <c r="F159" s="20">
        <f t="shared" si="52"/>
        <v>0.72549019607843135</v>
      </c>
      <c r="G159" s="20">
        <f t="shared" si="53"/>
        <v>0.22745098039215686</v>
      </c>
      <c r="H159" s="20">
        <f t="shared" si="54"/>
        <v>0.67450980392156867</v>
      </c>
      <c r="J159" s="20">
        <f t="shared" si="55"/>
        <v>0.48534395717296042</v>
      </c>
      <c r="K159" s="20">
        <f t="shared" si="56"/>
        <v>4.2443101971952647E-2</v>
      </c>
      <c r="L159" s="20">
        <f t="shared" si="57"/>
        <v>0.4127519104120676</v>
      </c>
      <c r="N159" s="20">
        <f t="shared" si="58"/>
        <v>0.28983522103267734</v>
      </c>
      <c r="O159" s="20">
        <f t="shared" si="59"/>
        <v>0.1633401197570632</v>
      </c>
      <c r="P159" s="20">
        <f t="shared" si="60"/>
        <v>0.40674704697516517</v>
      </c>
      <c r="R159" s="22">
        <f t="shared" si="61"/>
        <v>47.409687438244916</v>
      </c>
      <c r="S159" s="23">
        <f t="shared" si="62"/>
        <v>63.222118473326262</v>
      </c>
      <c r="T159" s="23">
        <f t="shared" si="63"/>
        <v>-34.706007558278998</v>
      </c>
      <c r="V159" s="20">
        <f t="shared" si="64"/>
        <v>86.308873749358469</v>
      </c>
      <c r="W159" s="20">
        <f t="shared" si="65"/>
        <v>0.98926692270029282</v>
      </c>
      <c r="X159" s="20">
        <f t="shared" si="66"/>
        <v>-0.50203945381315085</v>
      </c>
      <c r="Z159" s="20">
        <f t="shared" si="67"/>
        <v>1.4754382345559698</v>
      </c>
      <c r="AA159" s="20">
        <f t="shared" si="68"/>
        <v>1.8204371575712217</v>
      </c>
      <c r="AB159" s="20">
        <f t="shared" si="69"/>
        <v>-1.8629339973723968</v>
      </c>
      <c r="AD159" s="20">
        <f t="shared" si="70"/>
        <v>0.3049292172884559</v>
      </c>
      <c r="AE159" s="20">
        <f t="shared" si="71"/>
        <v>0.1633401197570632</v>
      </c>
      <c r="AF159" s="20">
        <f t="shared" si="72"/>
        <v>0.37350509364110668</v>
      </c>
      <c r="AH159" s="20">
        <f t="shared" si="73"/>
        <v>0.67307947348324659</v>
      </c>
      <c r="AI159" s="20">
        <f t="shared" si="74"/>
        <v>0.54663523653659407</v>
      </c>
      <c r="AJ159" s="20">
        <f t="shared" si="75"/>
        <v>0.72016527432798905</v>
      </c>
    </row>
    <row r="160" spans="1:36" ht="13.8" x14ac:dyDescent="0.25">
      <c r="A160" s="25">
        <v>156</v>
      </c>
      <c r="B160" s="41">
        <f>Samples!K157</f>
        <v>255</v>
      </c>
      <c r="C160" s="41">
        <f>Samples!L157</f>
        <v>163</v>
      </c>
      <c r="D160" s="41">
        <f>Samples!M157</f>
        <v>255</v>
      </c>
      <c r="F160" s="20">
        <f t="shared" si="52"/>
        <v>1</v>
      </c>
      <c r="G160" s="20">
        <f t="shared" si="53"/>
        <v>0.63921568627450975</v>
      </c>
      <c r="H160" s="20">
        <f t="shared" si="54"/>
        <v>1</v>
      </c>
      <c r="J160" s="20">
        <f t="shared" si="55"/>
        <v>1</v>
      </c>
      <c r="K160" s="20">
        <f t="shared" si="56"/>
        <v>0.36646903273668774</v>
      </c>
      <c r="L160" s="20">
        <f t="shared" si="57"/>
        <v>1</v>
      </c>
      <c r="N160" s="20">
        <f t="shared" si="58"/>
        <v>0.72394932610663953</v>
      </c>
      <c r="O160" s="20">
        <f t="shared" si="59"/>
        <v>0.54689865221327905</v>
      </c>
      <c r="P160" s="20">
        <f t="shared" si="60"/>
        <v>1.0134831087022131</v>
      </c>
      <c r="R160" s="22">
        <f t="shared" si="61"/>
        <v>78.862290546516562</v>
      </c>
      <c r="S160" s="23">
        <f t="shared" si="62"/>
        <v>47.731262005570819</v>
      </c>
      <c r="T160" s="23">
        <f t="shared" si="63"/>
        <v>-31.710136676642886</v>
      </c>
      <c r="V160" s="20">
        <f t="shared" si="64"/>
        <v>97.483675612581493</v>
      </c>
      <c r="W160" s="20">
        <f t="shared" si="65"/>
        <v>0.62838239758362158</v>
      </c>
      <c r="X160" s="20">
        <f t="shared" si="66"/>
        <v>-0.58639519262795137</v>
      </c>
      <c r="Z160" s="20">
        <f t="shared" si="67"/>
        <v>4.9400917735503747</v>
      </c>
      <c r="AA160" s="20">
        <f t="shared" si="68"/>
        <v>2.8337155795989553</v>
      </c>
      <c r="AB160" s="20">
        <f t="shared" si="69"/>
        <v>-3.6645521079546497</v>
      </c>
      <c r="AD160" s="20">
        <f t="shared" si="70"/>
        <v>0.76165105324212468</v>
      </c>
      <c r="AE160" s="20">
        <f t="shared" si="71"/>
        <v>0.54689865221327905</v>
      </c>
      <c r="AF160" s="20">
        <f t="shared" si="72"/>
        <v>0.93065482892765217</v>
      </c>
      <c r="AH160" s="20">
        <f t="shared" si="73"/>
        <v>0.91324089079145676</v>
      </c>
      <c r="AI160" s="20">
        <f t="shared" si="74"/>
        <v>0.81777836678031512</v>
      </c>
      <c r="AJ160" s="20">
        <f t="shared" si="75"/>
        <v>0.97632905016352955</v>
      </c>
    </row>
    <row r="161" spans="1:36" ht="13.8" x14ac:dyDescent="0.25">
      <c r="A161" s="25">
        <v>157</v>
      </c>
      <c r="B161" s="41">
        <f>Samples!K158</f>
        <v>238</v>
      </c>
      <c r="C161" s="41">
        <f>Samples!L158</f>
        <v>52</v>
      </c>
      <c r="D161" s="41">
        <f>Samples!M158</f>
        <v>255</v>
      </c>
      <c r="F161" s="20">
        <f t="shared" si="52"/>
        <v>0.93333333333333335</v>
      </c>
      <c r="G161" s="20">
        <f t="shared" si="53"/>
        <v>0.20392156862745098</v>
      </c>
      <c r="H161" s="20">
        <f t="shared" si="54"/>
        <v>1</v>
      </c>
      <c r="J161" s="20">
        <f t="shared" si="55"/>
        <v>0.855058177399032</v>
      </c>
      <c r="K161" s="20">
        <f t="shared" si="56"/>
        <v>3.4459964373457802E-2</v>
      </c>
      <c r="L161" s="20">
        <f t="shared" si="57"/>
        <v>1</v>
      </c>
      <c r="N161" s="20">
        <f t="shared" si="58"/>
        <v>0.54544887561930921</v>
      </c>
      <c r="O161" s="20">
        <f t="shared" si="59"/>
        <v>0.27863113503493125</v>
      </c>
      <c r="P161" s="20">
        <f t="shared" si="60"/>
        <v>0.97111025057711753</v>
      </c>
      <c r="R161" s="22">
        <f t="shared" si="61"/>
        <v>59.764867941823624</v>
      </c>
      <c r="S161" s="23">
        <f t="shared" si="62"/>
        <v>88.926929253303314</v>
      </c>
      <c r="T161" s="23">
        <f t="shared" si="63"/>
        <v>-61.876597504196937</v>
      </c>
      <c r="V161" s="20">
        <f t="shared" si="64"/>
        <v>123.72773135082539</v>
      </c>
      <c r="W161" s="20">
        <f t="shared" si="65"/>
        <v>1.0666783256169303</v>
      </c>
      <c r="X161" s="20">
        <f t="shared" si="66"/>
        <v>-0.60791100334367598</v>
      </c>
      <c r="Z161" s="20">
        <f t="shared" si="67"/>
        <v>2.5168527522797319</v>
      </c>
      <c r="AA161" s="20">
        <f t="shared" si="68"/>
        <v>2.8727702854580297</v>
      </c>
      <c r="AB161" s="20">
        <f t="shared" si="69"/>
        <v>-4.5816720190333697</v>
      </c>
      <c r="AD161" s="20">
        <f t="shared" si="70"/>
        <v>0.57385468239801074</v>
      </c>
      <c r="AE161" s="20">
        <f t="shared" si="71"/>
        <v>0.27863113503493125</v>
      </c>
      <c r="AF161" s="20">
        <f t="shared" si="72"/>
        <v>0.89174495002490128</v>
      </c>
      <c r="AH161" s="20">
        <f t="shared" si="73"/>
        <v>0.83099927179818955</v>
      </c>
      <c r="AI161" s="20">
        <f t="shared" si="74"/>
        <v>0.65314541329158293</v>
      </c>
      <c r="AJ161" s="20">
        <f t="shared" si="75"/>
        <v>0.96252840081256763</v>
      </c>
    </row>
    <row r="162" spans="1:36" ht="13.8" x14ac:dyDescent="0.25">
      <c r="A162" s="25">
        <v>158</v>
      </c>
      <c r="B162" s="41">
        <f>Samples!K159</f>
        <v>255</v>
      </c>
      <c r="C162" s="41">
        <f>Samples!L159</f>
        <v>72</v>
      </c>
      <c r="D162" s="41">
        <f>Samples!M159</f>
        <v>255</v>
      </c>
      <c r="F162" s="20">
        <f t="shared" si="52"/>
        <v>1</v>
      </c>
      <c r="G162" s="20">
        <f t="shared" si="53"/>
        <v>0.28235294117647058</v>
      </c>
      <c r="H162" s="20">
        <f t="shared" si="54"/>
        <v>1</v>
      </c>
      <c r="J162" s="20">
        <f t="shared" si="55"/>
        <v>1</v>
      </c>
      <c r="K162" s="20">
        <f t="shared" si="56"/>
        <v>6.4960105164270615E-2</v>
      </c>
      <c r="L162" s="20">
        <f t="shared" si="57"/>
        <v>1</v>
      </c>
      <c r="N162" s="20">
        <f t="shared" si="58"/>
        <v>0.61612973360674317</v>
      </c>
      <c r="O162" s="20">
        <f t="shared" si="59"/>
        <v>0.33125946721348631</v>
      </c>
      <c r="P162" s="20">
        <f t="shared" si="60"/>
        <v>0.97754324453558106</v>
      </c>
      <c r="R162" s="22">
        <f t="shared" si="61"/>
        <v>64.262759840515386</v>
      </c>
      <c r="S162" s="23">
        <f t="shared" si="62"/>
        <v>86.762868648908864</v>
      </c>
      <c r="T162" s="23">
        <f t="shared" si="63"/>
        <v>-54.545752597294594</v>
      </c>
      <c r="V162" s="20">
        <f t="shared" si="64"/>
        <v>120.96584974658278</v>
      </c>
      <c r="W162" s="20">
        <f t="shared" si="65"/>
        <v>1.0107244146265382</v>
      </c>
      <c r="X162" s="20">
        <f t="shared" si="66"/>
        <v>-0.56123852501900184</v>
      </c>
      <c r="Z162" s="20">
        <f t="shared" si="67"/>
        <v>2.9922402665820442</v>
      </c>
      <c r="AA162" s="20">
        <f t="shared" si="68"/>
        <v>3.5593755142471055</v>
      </c>
      <c r="AB162" s="20">
        <f t="shared" si="69"/>
        <v>-4.6024605965140015</v>
      </c>
      <c r="AD162" s="20">
        <f t="shared" si="70"/>
        <v>0.64821644777142884</v>
      </c>
      <c r="AE162" s="20">
        <f t="shared" si="71"/>
        <v>0.33125946721348631</v>
      </c>
      <c r="AF162" s="20">
        <f t="shared" si="72"/>
        <v>0.89765219883891745</v>
      </c>
      <c r="AH162" s="20">
        <f t="shared" si="73"/>
        <v>0.86544608075053653</v>
      </c>
      <c r="AI162" s="20">
        <f t="shared" si="74"/>
        <v>0.6919203434527188</v>
      </c>
      <c r="AJ162" s="20">
        <f t="shared" si="75"/>
        <v>0.96464910643919177</v>
      </c>
    </row>
    <row r="163" spans="1:36" ht="13.8" x14ac:dyDescent="0.25">
      <c r="A163" s="25">
        <v>159</v>
      </c>
      <c r="B163" s="41">
        <f>Samples!K160</f>
        <v>255</v>
      </c>
      <c r="C163" s="41">
        <f>Samples!L160</f>
        <v>88</v>
      </c>
      <c r="D163" s="41">
        <f>Samples!M160</f>
        <v>255</v>
      </c>
      <c r="F163" s="20">
        <f t="shared" si="52"/>
        <v>1</v>
      </c>
      <c r="G163" s="20">
        <f t="shared" si="53"/>
        <v>0.34509803921568627</v>
      </c>
      <c r="H163" s="20">
        <f t="shared" si="54"/>
        <v>1</v>
      </c>
      <c r="J163" s="20">
        <f t="shared" si="55"/>
        <v>1</v>
      </c>
      <c r="K163" s="20">
        <f t="shared" si="56"/>
        <v>9.7769050131381249E-2</v>
      </c>
      <c r="L163" s="20">
        <f t="shared" si="57"/>
        <v>1</v>
      </c>
      <c r="N163" s="20">
        <f t="shared" si="58"/>
        <v>0.62786221232698192</v>
      </c>
      <c r="O163" s="20">
        <f t="shared" si="59"/>
        <v>0.35472442465396387</v>
      </c>
      <c r="P163" s="20">
        <f t="shared" si="60"/>
        <v>0.98145407077566071</v>
      </c>
      <c r="R163" s="22">
        <f t="shared" si="61"/>
        <v>66.11484678480123</v>
      </c>
      <c r="S163" s="23">
        <f t="shared" si="62"/>
        <v>81.509152462862502</v>
      </c>
      <c r="T163" s="23">
        <f t="shared" si="63"/>
        <v>-51.609439642724219</v>
      </c>
      <c r="V163" s="20">
        <f t="shared" si="64"/>
        <v>116.95490225222669</v>
      </c>
      <c r="W163" s="20">
        <f t="shared" si="65"/>
        <v>0.96999693830760647</v>
      </c>
      <c r="X163" s="20">
        <f t="shared" si="66"/>
        <v>-0.56445534691675525</v>
      </c>
      <c r="Z163" s="20">
        <f t="shared" si="67"/>
        <v>3.2041973499452823</v>
      </c>
      <c r="AA163" s="20">
        <f t="shared" si="68"/>
        <v>3.5225047587425866</v>
      </c>
      <c r="AB163" s="20">
        <f t="shared" si="69"/>
        <v>-4.5548235281408838</v>
      </c>
      <c r="AD163" s="20">
        <f t="shared" si="70"/>
        <v>0.66055992880271641</v>
      </c>
      <c r="AE163" s="20">
        <f t="shared" si="71"/>
        <v>0.35472442465396387</v>
      </c>
      <c r="AF163" s="20">
        <f t="shared" si="72"/>
        <v>0.90124340750749377</v>
      </c>
      <c r="AH163" s="20">
        <f t="shared" si="73"/>
        <v>0.87090491513952872</v>
      </c>
      <c r="AI163" s="20">
        <f t="shared" si="74"/>
        <v>0.70788661021380372</v>
      </c>
      <c r="AJ163" s="20">
        <f t="shared" si="75"/>
        <v>0.96593380842742482</v>
      </c>
    </row>
    <row r="164" spans="1:36" ht="13.8" x14ac:dyDescent="0.25">
      <c r="A164" s="25">
        <v>160</v>
      </c>
      <c r="B164" s="41">
        <f>Samples!K161</f>
        <v>234</v>
      </c>
      <c r="C164" s="41">
        <f>Samples!L161</f>
        <v>107</v>
      </c>
      <c r="D164" s="41">
        <f>Samples!M161</f>
        <v>230</v>
      </c>
      <c r="F164" s="20">
        <f t="shared" si="52"/>
        <v>0.91764705882352937</v>
      </c>
      <c r="G164" s="20">
        <f t="shared" si="53"/>
        <v>0.41960784313725491</v>
      </c>
      <c r="H164" s="20">
        <f t="shared" si="54"/>
        <v>0.90196078431372551</v>
      </c>
      <c r="J164" s="20">
        <f t="shared" si="55"/>
        <v>0.82286495815675409</v>
      </c>
      <c r="K164" s="20">
        <f t="shared" si="56"/>
        <v>0.14723176192527412</v>
      </c>
      <c r="L164" s="20">
        <f t="shared" si="57"/>
        <v>0.7913901090373936</v>
      </c>
      <c r="N164" s="20">
        <f t="shared" si="58"/>
        <v>0.53484550148957299</v>
      </c>
      <c r="O164" s="20">
        <f t="shared" si="59"/>
        <v>0.33737961210558182</v>
      </c>
      <c r="P164" s="20">
        <f t="shared" si="60"/>
        <v>0.78564761835396058</v>
      </c>
      <c r="R164" s="22">
        <f t="shared" si="61"/>
        <v>64.754041634188326</v>
      </c>
      <c r="S164" s="23">
        <f t="shared" si="62"/>
        <v>64.711833800335569</v>
      </c>
      <c r="T164" s="23">
        <f t="shared" si="63"/>
        <v>-40.144466919942666</v>
      </c>
      <c r="V164" s="20">
        <f t="shared" si="64"/>
        <v>99.961420388321912</v>
      </c>
      <c r="W164" s="20">
        <f t="shared" si="65"/>
        <v>0.86611599775032899</v>
      </c>
      <c r="X164" s="20">
        <f t="shared" si="66"/>
        <v>-0.55525387020657058</v>
      </c>
      <c r="Z164" s="20">
        <f t="shared" si="67"/>
        <v>3.0475230457807498</v>
      </c>
      <c r="AA164" s="20">
        <f t="shared" si="68"/>
        <v>2.8200275894034665</v>
      </c>
      <c r="AB164" s="20">
        <f t="shared" si="69"/>
        <v>-3.427587413295468</v>
      </c>
      <c r="AD164" s="20">
        <f t="shared" si="70"/>
        <v>0.56269910730097106</v>
      </c>
      <c r="AE164" s="20">
        <f t="shared" si="71"/>
        <v>0.33737961210558182</v>
      </c>
      <c r="AF164" s="20">
        <f t="shared" si="72"/>
        <v>0.72143950262071677</v>
      </c>
      <c r="AH164" s="20">
        <f t="shared" si="73"/>
        <v>0.82557919892988085</v>
      </c>
      <c r="AI164" s="20">
        <f t="shared" si="74"/>
        <v>0.69615553132920971</v>
      </c>
      <c r="AJ164" s="20">
        <f t="shared" si="75"/>
        <v>0.89687786592892305</v>
      </c>
    </row>
    <row r="165" spans="1:36" ht="13.8" x14ac:dyDescent="0.25">
      <c r="A165" s="25">
        <v>161</v>
      </c>
      <c r="B165" s="41">
        <f>Samples!K162</f>
        <v>184</v>
      </c>
      <c r="C165" s="41">
        <f>Samples!L162</f>
        <v>73</v>
      </c>
      <c r="D165" s="41">
        <f>Samples!M162</f>
        <v>102</v>
      </c>
      <c r="F165" s="20">
        <f t="shared" si="52"/>
        <v>0.72156862745098038</v>
      </c>
      <c r="G165" s="20">
        <f t="shared" si="53"/>
        <v>0.28627450980392155</v>
      </c>
      <c r="H165" s="20">
        <f t="shared" si="54"/>
        <v>0.4</v>
      </c>
      <c r="J165" s="20">
        <f t="shared" si="55"/>
        <v>0.47951558945568551</v>
      </c>
      <c r="K165" s="20">
        <f t="shared" si="56"/>
        <v>6.678446256889016E-2</v>
      </c>
      <c r="L165" s="20">
        <f t="shared" si="57"/>
        <v>0.13306760636028689</v>
      </c>
      <c r="N165" s="20">
        <f t="shared" si="58"/>
        <v>0.24565305585419162</v>
      </c>
      <c r="O165" s="20">
        <f t="shared" si="59"/>
        <v>0.1593167431267617</v>
      </c>
      <c r="P165" s="20">
        <f t="shared" si="60"/>
        <v>0.14369611866015911</v>
      </c>
      <c r="R165" s="22">
        <f t="shared" si="61"/>
        <v>46.884719651044861</v>
      </c>
      <c r="S165" s="23">
        <f t="shared" si="62"/>
        <v>47.433379731917526</v>
      </c>
      <c r="T165" s="23">
        <f t="shared" si="63"/>
        <v>6.6013156421928176</v>
      </c>
      <c r="V165" s="20">
        <f t="shared" si="64"/>
        <v>67.019995656201118</v>
      </c>
      <c r="W165" s="20">
        <f t="shared" si="65"/>
        <v>0.79601035142798415</v>
      </c>
      <c r="X165" s="20">
        <f t="shared" si="66"/>
        <v>0.13828205615796774</v>
      </c>
      <c r="Z165" s="20">
        <f t="shared" si="67"/>
        <v>1.4390953953245891</v>
      </c>
      <c r="AA165" s="20">
        <f t="shared" si="68"/>
        <v>2.2935441279203586</v>
      </c>
      <c r="AB165" s="20">
        <f t="shared" si="69"/>
        <v>-1.4026484689579377E-2</v>
      </c>
      <c r="AD165" s="20">
        <f t="shared" si="70"/>
        <v>0.25844613977295278</v>
      </c>
      <c r="AE165" s="20">
        <f t="shared" si="71"/>
        <v>0.1593167431267617</v>
      </c>
      <c r="AF165" s="20">
        <f t="shared" si="72"/>
        <v>0.13195235873292849</v>
      </c>
      <c r="AH165" s="20">
        <f t="shared" si="73"/>
        <v>0.63697641162801488</v>
      </c>
      <c r="AI165" s="20">
        <f t="shared" si="74"/>
        <v>0.54210965216417983</v>
      </c>
      <c r="AJ165" s="20">
        <f t="shared" si="75"/>
        <v>0.50910307395321575</v>
      </c>
    </row>
    <row r="166" spans="1:36" ht="13.8" x14ac:dyDescent="0.25">
      <c r="A166" s="25">
        <v>162</v>
      </c>
      <c r="B166" s="41">
        <f>Samples!K163</f>
        <v>255</v>
      </c>
      <c r="C166" s="41">
        <f>Samples!L163</f>
        <v>7</v>
      </c>
      <c r="D166" s="41">
        <f>Samples!M163</f>
        <v>236</v>
      </c>
      <c r="F166" s="20">
        <f t="shared" si="52"/>
        <v>1</v>
      </c>
      <c r="G166" s="20">
        <f t="shared" si="53"/>
        <v>2.7450980392156862E-2</v>
      </c>
      <c r="H166" s="20">
        <f t="shared" si="54"/>
        <v>0.92549019607843142</v>
      </c>
      <c r="J166" s="20">
        <f t="shared" si="55"/>
        <v>1</v>
      </c>
      <c r="K166" s="20">
        <f t="shared" si="56"/>
        <v>2.1246888848418626E-3</v>
      </c>
      <c r="L166" s="20">
        <f t="shared" si="57"/>
        <v>0.83887148236913878</v>
      </c>
      <c r="N166" s="20">
        <f t="shared" si="58"/>
        <v>0.56457609131284903</v>
      </c>
      <c r="O166" s="20">
        <f t="shared" si="59"/>
        <v>0.27468609851749071</v>
      </c>
      <c r="P166" s="20">
        <f t="shared" si="60"/>
        <v>0.81690060690693966</v>
      </c>
      <c r="R166" s="22">
        <f t="shared" si="61"/>
        <v>59.405591244568569</v>
      </c>
      <c r="S166" s="23">
        <f t="shared" si="62"/>
        <v>95.276610954352421</v>
      </c>
      <c r="T166" s="23">
        <f t="shared" si="63"/>
        <v>-51.71358762152547</v>
      </c>
      <c r="V166" s="20">
        <f t="shared" si="64"/>
        <v>123.61614785598596</v>
      </c>
      <c r="W166" s="20">
        <f t="shared" si="65"/>
        <v>1.0694974825535444</v>
      </c>
      <c r="X166" s="20">
        <f t="shared" si="66"/>
        <v>-0.4972778505047063</v>
      </c>
      <c r="Z166" s="20">
        <f t="shared" si="67"/>
        <v>2.4812175530206133</v>
      </c>
      <c r="AA166" s="20">
        <f t="shared" si="68"/>
        <v>3.8270150525110815</v>
      </c>
      <c r="AB166" s="20">
        <f t="shared" si="69"/>
        <v>-3.9312865622048028</v>
      </c>
      <c r="AD166" s="20">
        <f t="shared" si="70"/>
        <v>0.59397800243329724</v>
      </c>
      <c r="AE166" s="20">
        <f t="shared" si="71"/>
        <v>0.27468609851749071</v>
      </c>
      <c r="AF166" s="20">
        <f t="shared" si="72"/>
        <v>0.75013829835348</v>
      </c>
      <c r="AH166" s="20">
        <f t="shared" si="73"/>
        <v>0.84060142229291668</v>
      </c>
      <c r="AI166" s="20">
        <f t="shared" si="74"/>
        <v>0.65004820038421185</v>
      </c>
      <c r="AJ166" s="20">
        <f t="shared" si="75"/>
        <v>0.9086161384918392</v>
      </c>
    </row>
    <row r="167" spans="1:36" ht="13.8" x14ac:dyDescent="0.25">
      <c r="A167" s="25">
        <v>163</v>
      </c>
      <c r="B167" s="41">
        <f>Samples!K164</f>
        <v>255</v>
      </c>
      <c r="C167" s="41">
        <f>Samples!L164</f>
        <v>20</v>
      </c>
      <c r="D167" s="41">
        <f>Samples!M164</f>
        <v>250</v>
      </c>
      <c r="F167" s="20">
        <f t="shared" si="52"/>
        <v>1</v>
      </c>
      <c r="G167" s="20">
        <f t="shared" si="53"/>
        <v>7.8431372549019607E-2</v>
      </c>
      <c r="H167" s="20">
        <f t="shared" si="54"/>
        <v>0.98039215686274506</v>
      </c>
      <c r="J167" s="20">
        <f t="shared" si="55"/>
        <v>1</v>
      </c>
      <c r="K167" s="20">
        <f t="shared" si="56"/>
        <v>7.0504655784333209E-3</v>
      </c>
      <c r="L167" s="20">
        <f t="shared" si="57"/>
        <v>0.9559939356711592</v>
      </c>
      <c r="N167" s="20">
        <f t="shared" si="58"/>
        <v>0.58747815187949193</v>
      </c>
      <c r="O167" s="20">
        <f t="shared" si="59"/>
        <v>0.28666525513715324</v>
      </c>
      <c r="P167" s="20">
        <f t="shared" si="60"/>
        <v>0.92881265135238611</v>
      </c>
      <c r="R167" s="22">
        <f t="shared" si="61"/>
        <v>60.486186583176931</v>
      </c>
      <c r="S167" s="23">
        <f t="shared" si="62"/>
        <v>96.226886581510854</v>
      </c>
      <c r="T167" s="23">
        <f t="shared" si="63"/>
        <v>-57.796434277020595</v>
      </c>
      <c r="V167" s="20">
        <f t="shared" si="64"/>
        <v>127.50929489132865</v>
      </c>
      <c r="W167" s="20">
        <f t="shared" si="65"/>
        <v>1.0765516199156946</v>
      </c>
      <c r="X167" s="20">
        <f t="shared" si="66"/>
        <v>-0.54088015830753478</v>
      </c>
      <c r="Z167" s="20">
        <f t="shared" si="67"/>
        <v>2.5894243164334938</v>
      </c>
      <c r="AA167" s="20">
        <f t="shared" si="68"/>
        <v>3.6484042311734468</v>
      </c>
      <c r="AB167" s="20">
        <f t="shared" si="69"/>
        <v>-4.4479359382437877</v>
      </c>
      <c r="AD167" s="20">
        <f t="shared" si="70"/>
        <v>0.61807275316095944</v>
      </c>
      <c r="AE167" s="20">
        <f t="shared" si="71"/>
        <v>0.28666525513715324</v>
      </c>
      <c r="AF167" s="20">
        <f t="shared" si="72"/>
        <v>0.85290417938694774</v>
      </c>
      <c r="AH167" s="20">
        <f t="shared" si="73"/>
        <v>0.85181745060420211</v>
      </c>
      <c r="AI167" s="20">
        <f t="shared" si="74"/>
        <v>0.65936367744118041</v>
      </c>
      <c r="AJ167" s="20">
        <f t="shared" si="75"/>
        <v>0.94834584882628337</v>
      </c>
    </row>
    <row r="168" spans="1:36" ht="13.8" x14ac:dyDescent="0.25">
      <c r="A168" s="25">
        <v>164</v>
      </c>
      <c r="B168" s="41">
        <f>Samples!K165</f>
        <v>255</v>
      </c>
      <c r="C168" s="41">
        <f>Samples!L165</f>
        <v>101</v>
      </c>
      <c r="D168" s="41">
        <f>Samples!M165</f>
        <v>255</v>
      </c>
      <c r="F168" s="20">
        <f t="shared" si="52"/>
        <v>1</v>
      </c>
      <c r="G168" s="20">
        <f t="shared" si="53"/>
        <v>0.396078431372549</v>
      </c>
      <c r="H168" s="20">
        <f t="shared" si="54"/>
        <v>1</v>
      </c>
      <c r="J168" s="20">
        <f t="shared" si="55"/>
        <v>1</v>
      </c>
      <c r="K168" s="20">
        <f t="shared" si="56"/>
        <v>0.13033464915570903</v>
      </c>
      <c r="L168" s="20">
        <f t="shared" si="57"/>
        <v>1</v>
      </c>
      <c r="N168" s="20">
        <f t="shared" si="58"/>
        <v>0.63950767053808155</v>
      </c>
      <c r="O168" s="20">
        <f t="shared" si="59"/>
        <v>0.37801534107616308</v>
      </c>
      <c r="P168" s="20">
        <f t="shared" si="60"/>
        <v>0.98533589017936052</v>
      </c>
      <c r="R168" s="22">
        <f t="shared" si="61"/>
        <v>67.874085435202474</v>
      </c>
      <c r="S168" s="23">
        <f t="shared" si="62"/>
        <v>76.601979026983955</v>
      </c>
      <c r="T168" s="23">
        <f t="shared" si="63"/>
        <v>-48.830630110142657</v>
      </c>
      <c r="V168" s="20">
        <f t="shared" si="64"/>
        <v>113.39834699619402</v>
      </c>
      <c r="W168" s="20">
        <f t="shared" si="65"/>
        <v>0.92911193950789384</v>
      </c>
      <c r="X168" s="20">
        <f t="shared" si="66"/>
        <v>-0.56750855696900127</v>
      </c>
      <c r="Z168" s="20">
        <f t="shared" si="67"/>
        <v>3.4145823347136925</v>
      </c>
      <c r="AA168" s="20">
        <f t="shared" si="68"/>
        <v>3.4727779295545962</v>
      </c>
      <c r="AB168" s="20">
        <f t="shared" si="69"/>
        <v>-4.4905643509147692</v>
      </c>
      <c r="AD168" s="20">
        <f t="shared" si="70"/>
        <v>0.67281185748351557</v>
      </c>
      <c r="AE168" s="20">
        <f t="shared" si="71"/>
        <v>0.37801534107616308</v>
      </c>
      <c r="AF168" s="20">
        <f t="shared" si="72"/>
        <v>0.90480797996268181</v>
      </c>
      <c r="AH168" s="20">
        <f t="shared" si="73"/>
        <v>0.87625641870226512</v>
      </c>
      <c r="AI168" s="20">
        <f t="shared" si="74"/>
        <v>0.7230524606482972</v>
      </c>
      <c r="AJ168" s="20">
        <f t="shared" si="75"/>
        <v>0.9672056111990105</v>
      </c>
    </row>
    <row r="169" spans="1:36" ht="13.8" x14ac:dyDescent="0.25">
      <c r="A169" s="25">
        <v>165</v>
      </c>
      <c r="B169" s="41">
        <f>Samples!K166</f>
        <v>255</v>
      </c>
      <c r="C169" s="41">
        <f>Samples!L166</f>
        <v>19</v>
      </c>
      <c r="D169" s="41">
        <f>Samples!M166</f>
        <v>197</v>
      </c>
      <c r="F169" s="20">
        <f t="shared" si="52"/>
        <v>1</v>
      </c>
      <c r="G169" s="20">
        <f t="shared" si="53"/>
        <v>7.4509803921568626E-2</v>
      </c>
      <c r="H169" s="20">
        <f t="shared" si="54"/>
        <v>0.77254901960784317</v>
      </c>
      <c r="J169" s="20">
        <f t="shared" si="55"/>
        <v>1</v>
      </c>
      <c r="K169" s="20">
        <f t="shared" si="56"/>
        <v>6.5651231571365442E-3</v>
      </c>
      <c r="L169" s="20">
        <f t="shared" si="57"/>
        <v>0.55851487367828712</v>
      </c>
      <c r="N169" s="20">
        <f t="shared" si="58"/>
        <v>0.51555962273992284</v>
      </c>
      <c r="O169" s="20">
        <f t="shared" si="59"/>
        <v>0.25762014996155641</v>
      </c>
      <c r="P169" s="20">
        <f t="shared" si="60"/>
        <v>0.5509509501115426</v>
      </c>
      <c r="R169" s="22">
        <f t="shared" si="61"/>
        <v>57.810463431380498</v>
      </c>
      <c r="S169" s="23">
        <f t="shared" si="62"/>
        <v>89.618626282782159</v>
      </c>
      <c r="T169" s="23">
        <f t="shared" si="63"/>
        <v>-32.10511577440549</v>
      </c>
      <c r="V169" s="20">
        <f t="shared" si="64"/>
        <v>111.3745317289906</v>
      </c>
      <c r="W169" s="20">
        <f t="shared" si="65"/>
        <v>1.0250413049824241</v>
      </c>
      <c r="X169" s="20">
        <f t="shared" si="66"/>
        <v>-0.34399800930914198</v>
      </c>
      <c r="Z169" s="20">
        <f t="shared" si="67"/>
        <v>2.3270622049907423</v>
      </c>
      <c r="AA169" s="20">
        <f t="shared" si="68"/>
        <v>4.3563424219531841</v>
      </c>
      <c r="AB169" s="20">
        <f t="shared" si="69"/>
        <v>-2.5412016901747725</v>
      </c>
      <c r="AD169" s="20">
        <f t="shared" si="70"/>
        <v>0.54240886137814082</v>
      </c>
      <c r="AE169" s="20">
        <f t="shared" si="71"/>
        <v>0.25762014996155641</v>
      </c>
      <c r="AF169" s="20">
        <f t="shared" si="72"/>
        <v>0.50592373747616404</v>
      </c>
      <c r="AH169" s="20">
        <f t="shared" si="73"/>
        <v>0.81553435111194794</v>
      </c>
      <c r="AI169" s="20">
        <f t="shared" si="74"/>
        <v>0.63629709854638361</v>
      </c>
      <c r="AJ169" s="20">
        <f t="shared" si="75"/>
        <v>0.79682267741841106</v>
      </c>
    </row>
    <row r="170" spans="1:36" ht="13.8" x14ac:dyDescent="0.25">
      <c r="A170" s="25">
        <v>166</v>
      </c>
      <c r="B170" s="41">
        <f>Samples!K167</f>
        <v>255</v>
      </c>
      <c r="C170" s="41">
        <f>Samples!L167</f>
        <v>57</v>
      </c>
      <c r="D170" s="41">
        <f>Samples!M167</f>
        <v>190</v>
      </c>
      <c r="F170" s="20">
        <f t="shared" si="52"/>
        <v>1</v>
      </c>
      <c r="G170" s="20">
        <f t="shared" si="53"/>
        <v>0.22352941176470589</v>
      </c>
      <c r="H170" s="20">
        <f t="shared" si="54"/>
        <v>0.74509803921568629</v>
      </c>
      <c r="J170" s="20">
        <f t="shared" si="55"/>
        <v>1</v>
      </c>
      <c r="K170" s="20">
        <f t="shared" si="56"/>
        <v>4.104499339807334E-2</v>
      </c>
      <c r="L170" s="20">
        <f t="shared" si="57"/>
        <v>0.51510419020469689</v>
      </c>
      <c r="N170" s="20">
        <f t="shared" si="58"/>
        <v>0.5200539959710988</v>
      </c>
      <c r="O170" s="20">
        <f t="shared" si="59"/>
        <v>0.27914590181108118</v>
      </c>
      <c r="P170" s="20">
        <f t="shared" si="60"/>
        <v>0.51379909600261475</v>
      </c>
      <c r="R170" s="22">
        <f t="shared" si="61"/>
        <v>59.811497384208963</v>
      </c>
      <c r="S170" s="23">
        <f t="shared" si="62"/>
        <v>82.174952171894688</v>
      </c>
      <c r="T170" s="23">
        <f t="shared" si="63"/>
        <v>-24.989279552195566</v>
      </c>
      <c r="V170" s="20">
        <f t="shared" si="64"/>
        <v>104.66423494361479</v>
      </c>
      <c r="W170" s="20">
        <f t="shared" si="65"/>
        <v>0.96251159241528617</v>
      </c>
      <c r="X170" s="20">
        <f t="shared" si="66"/>
        <v>-0.29521263028376399</v>
      </c>
      <c r="Z170" s="20">
        <f t="shared" si="67"/>
        <v>2.5215025993873539</v>
      </c>
      <c r="AA170" s="20">
        <f t="shared" si="68"/>
        <v>4.4274392967000109</v>
      </c>
      <c r="AB170" s="20">
        <f t="shared" si="69"/>
        <v>-2.1725850319533904</v>
      </c>
      <c r="AD170" s="20">
        <f t="shared" si="70"/>
        <v>0.54713729192119809</v>
      </c>
      <c r="AE170" s="20">
        <f t="shared" si="71"/>
        <v>0.27914590181108118</v>
      </c>
      <c r="AF170" s="20">
        <f t="shared" si="72"/>
        <v>0.47180816896475186</v>
      </c>
      <c r="AH170" s="20">
        <f t="shared" si="73"/>
        <v>0.81789729558697011</v>
      </c>
      <c r="AI170" s="20">
        <f t="shared" si="74"/>
        <v>0.65354739124318073</v>
      </c>
      <c r="AJ170" s="20">
        <f t="shared" si="75"/>
        <v>0.77849378900415855</v>
      </c>
    </row>
    <row r="171" spans="1:36" ht="13.8" x14ac:dyDescent="0.25">
      <c r="A171" s="25">
        <v>167</v>
      </c>
      <c r="B171" s="41">
        <f>Samples!K168</f>
        <v>236</v>
      </c>
      <c r="C171" s="41">
        <f>Samples!L168</f>
        <v>80</v>
      </c>
      <c r="D171" s="41">
        <f>Samples!M168</f>
        <v>255</v>
      </c>
      <c r="F171" s="20">
        <f t="shared" si="52"/>
        <v>0.92549019607843142</v>
      </c>
      <c r="G171" s="20">
        <f t="shared" si="53"/>
        <v>0.31372549019607843</v>
      </c>
      <c r="H171" s="20">
        <f t="shared" si="54"/>
        <v>1</v>
      </c>
      <c r="J171" s="20">
        <f t="shared" si="55"/>
        <v>0.83887148236913878</v>
      </c>
      <c r="K171" s="20">
        <f t="shared" si="56"/>
        <v>8.0389671030487317E-2</v>
      </c>
      <c r="L171" s="20">
        <f t="shared" si="57"/>
        <v>1</v>
      </c>
      <c r="N171" s="20">
        <f t="shared" si="58"/>
        <v>0.55519794568953507</v>
      </c>
      <c r="O171" s="20">
        <f t="shared" si="59"/>
        <v>0.30803876987268342</v>
      </c>
      <c r="P171" s="20">
        <f t="shared" si="60"/>
        <v>0.97627266839655846</v>
      </c>
      <c r="R171" s="22">
        <f t="shared" si="61"/>
        <v>62.341722477532286</v>
      </c>
      <c r="S171" s="23">
        <f t="shared" si="62"/>
        <v>80.280668845837738</v>
      </c>
      <c r="T171" s="23">
        <f t="shared" si="63"/>
        <v>-57.774261954471065</v>
      </c>
      <c r="V171" s="20">
        <f t="shared" si="64"/>
        <v>116.91595911672863</v>
      </c>
      <c r="W171" s="20">
        <f t="shared" si="65"/>
        <v>1.0083961304442299</v>
      </c>
      <c r="X171" s="20">
        <f t="shared" si="66"/>
        <v>-0.62379479535295068</v>
      </c>
      <c r="Z171" s="20">
        <f t="shared" si="67"/>
        <v>2.782489565158361</v>
      </c>
      <c r="AA171" s="20">
        <f t="shared" si="68"/>
        <v>2.7554830501486629</v>
      </c>
      <c r="AB171" s="20">
        <f t="shared" si="69"/>
        <v>-4.5673093746513063</v>
      </c>
      <c r="AD171" s="20">
        <f t="shared" si="70"/>
        <v>0.58411146311366124</v>
      </c>
      <c r="AE171" s="20">
        <f t="shared" si="71"/>
        <v>0.30803876987268342</v>
      </c>
      <c r="AF171" s="20">
        <f t="shared" si="72"/>
        <v>0.89648546225579295</v>
      </c>
      <c r="AH171" s="20">
        <f t="shared" si="73"/>
        <v>0.83592101422212617</v>
      </c>
      <c r="AI171" s="20">
        <f t="shared" si="74"/>
        <v>0.6753596765304507</v>
      </c>
      <c r="AJ171" s="20">
        <f t="shared" si="75"/>
        <v>0.96423098630280601</v>
      </c>
    </row>
    <row r="172" spans="1:36" ht="13.8" x14ac:dyDescent="0.25">
      <c r="A172" s="25">
        <v>168</v>
      </c>
      <c r="B172" s="41">
        <f>Samples!K169</f>
        <v>255</v>
      </c>
      <c r="C172" s="41">
        <f>Samples!L169</f>
        <v>47</v>
      </c>
      <c r="D172" s="41">
        <f>Samples!M169</f>
        <v>188</v>
      </c>
      <c r="F172" s="20">
        <f t="shared" si="52"/>
        <v>1</v>
      </c>
      <c r="G172" s="20">
        <f t="shared" si="53"/>
        <v>0.18431372549019609</v>
      </c>
      <c r="H172" s="20">
        <f t="shared" si="54"/>
        <v>0.73725490196078436</v>
      </c>
      <c r="J172" s="20">
        <f t="shared" si="55"/>
        <v>1</v>
      </c>
      <c r="K172" s="20">
        <f t="shared" si="56"/>
        <v>2.8536316668685634E-2</v>
      </c>
      <c r="L172" s="20">
        <f t="shared" si="57"/>
        <v>0.50307608949523941</v>
      </c>
      <c r="N172" s="20">
        <f t="shared" si="58"/>
        <v>0.51340982099461274</v>
      </c>
      <c r="O172" s="20">
        <f t="shared" si="59"/>
        <v>0.26933126734300028</v>
      </c>
      <c r="P172" s="20">
        <f t="shared" si="60"/>
        <v>0.5008753520121324</v>
      </c>
      <c r="R172" s="22">
        <f t="shared" si="61"/>
        <v>58.912377544417538</v>
      </c>
      <c r="S172" s="23">
        <f t="shared" si="62"/>
        <v>84.3014320814614</v>
      </c>
      <c r="T172" s="23">
        <f t="shared" si="63"/>
        <v>-25.222939206716099</v>
      </c>
      <c r="V172" s="20">
        <f t="shared" si="64"/>
        <v>105.89426963319092</v>
      </c>
      <c r="W172" s="20">
        <f t="shared" si="65"/>
        <v>0.98083117767379191</v>
      </c>
      <c r="X172" s="20">
        <f t="shared" si="66"/>
        <v>-0.29072215156610343</v>
      </c>
      <c r="Z172" s="20">
        <f t="shared" si="67"/>
        <v>2.4328477914079336</v>
      </c>
      <c r="AA172" s="20">
        <f t="shared" si="68"/>
        <v>4.4678893835155025</v>
      </c>
      <c r="AB172" s="20">
        <f t="shared" si="69"/>
        <v>-2.1530251447045186</v>
      </c>
      <c r="AD172" s="20">
        <f t="shared" si="70"/>
        <v>0.54014710257192289</v>
      </c>
      <c r="AE172" s="20">
        <f t="shared" si="71"/>
        <v>0.26933126734300028</v>
      </c>
      <c r="AF172" s="20">
        <f t="shared" si="72"/>
        <v>0.4599406354565036</v>
      </c>
      <c r="AH172" s="20">
        <f t="shared" si="73"/>
        <v>0.81439922230445327</v>
      </c>
      <c r="AI172" s="20">
        <f t="shared" si="74"/>
        <v>0.64579635814153047</v>
      </c>
      <c r="AJ172" s="20">
        <f t="shared" si="75"/>
        <v>0.77191105417511097</v>
      </c>
    </row>
    <row r="173" spans="1:36" ht="13.8" x14ac:dyDescent="0.25">
      <c r="A173" s="25">
        <v>169</v>
      </c>
      <c r="B173" s="41">
        <f>Samples!K170</f>
        <v>255</v>
      </c>
      <c r="C173" s="41">
        <f>Samples!L170</f>
        <v>22</v>
      </c>
      <c r="D173" s="41">
        <f>Samples!M170</f>
        <v>242</v>
      </c>
      <c r="F173" s="20">
        <f t="shared" si="52"/>
        <v>1</v>
      </c>
      <c r="G173" s="20">
        <f t="shared" si="53"/>
        <v>8.6274509803921567E-2</v>
      </c>
      <c r="H173" s="20">
        <f t="shared" si="54"/>
        <v>0.94901960784313721</v>
      </c>
      <c r="J173" s="20">
        <f t="shared" si="55"/>
        <v>1</v>
      </c>
      <c r="K173" s="20">
        <f t="shared" si="56"/>
        <v>8.0823155114926829E-3</v>
      </c>
      <c r="L173" s="20">
        <f t="shared" si="57"/>
        <v>0.88797437647266786</v>
      </c>
      <c r="N173" s="20">
        <f t="shared" si="58"/>
        <v>0.5755696109802263</v>
      </c>
      <c r="O173" s="20">
        <f t="shared" si="59"/>
        <v>0.28249222203514618</v>
      </c>
      <c r="P173" s="20">
        <f t="shared" si="60"/>
        <v>0.86428305684624074</v>
      </c>
      <c r="R173" s="22">
        <f t="shared" si="61"/>
        <v>60.113230306021038</v>
      </c>
      <c r="S173" s="23">
        <f t="shared" si="62"/>
        <v>94.936979785215755</v>
      </c>
      <c r="T173" s="23">
        <f t="shared" si="63"/>
        <v>-53.941177554963126</v>
      </c>
      <c r="V173" s="20">
        <f t="shared" si="64"/>
        <v>124.64461971773692</v>
      </c>
      <c r="W173" s="20">
        <f t="shared" si="65"/>
        <v>1.0675442362857681</v>
      </c>
      <c r="X173" s="20">
        <f t="shared" si="66"/>
        <v>-0.51669284365356172</v>
      </c>
      <c r="Z173" s="20">
        <f t="shared" si="67"/>
        <v>2.5517296422657125</v>
      </c>
      <c r="AA173" s="20">
        <f t="shared" si="68"/>
        <v>3.7496564040755511</v>
      </c>
      <c r="AB173" s="20">
        <f t="shared" si="69"/>
        <v>-4.1476837036980854</v>
      </c>
      <c r="AD173" s="20">
        <f t="shared" si="70"/>
        <v>0.60554404101023285</v>
      </c>
      <c r="AE173" s="20">
        <f t="shared" si="71"/>
        <v>0.28249222203514618</v>
      </c>
      <c r="AF173" s="20">
        <f t="shared" si="72"/>
        <v>0.79364835339416051</v>
      </c>
      <c r="AH173" s="20">
        <f t="shared" si="73"/>
        <v>0.84602249669130247</v>
      </c>
      <c r="AI173" s="20">
        <f t="shared" si="74"/>
        <v>0.65614853712087096</v>
      </c>
      <c r="AJ173" s="20">
        <f t="shared" si="75"/>
        <v>0.92585442489568659</v>
      </c>
    </row>
    <row r="174" spans="1:36" ht="13.8" x14ac:dyDescent="0.25">
      <c r="A174" s="25">
        <v>170</v>
      </c>
      <c r="B174" s="41">
        <f>Samples!K171</f>
        <v>252</v>
      </c>
      <c r="C174" s="41">
        <f>Samples!L171</f>
        <v>29</v>
      </c>
      <c r="D174" s="41">
        <f>Samples!M171</f>
        <v>207</v>
      </c>
      <c r="F174" s="20">
        <f t="shared" si="52"/>
        <v>0.9882352941176471</v>
      </c>
      <c r="G174" s="20">
        <f t="shared" si="53"/>
        <v>0.11372549019607843</v>
      </c>
      <c r="H174" s="20">
        <f t="shared" si="54"/>
        <v>0.81176470588235294</v>
      </c>
      <c r="J174" s="20">
        <f t="shared" si="55"/>
        <v>0.97345777098459552</v>
      </c>
      <c r="K174" s="20">
        <f t="shared" si="56"/>
        <v>1.2359989549702237E-2</v>
      </c>
      <c r="L174" s="20">
        <f t="shared" si="57"/>
        <v>0.62411445921308339</v>
      </c>
      <c r="N174" s="20">
        <f t="shared" si="58"/>
        <v>0.51852657690498227</v>
      </c>
      <c r="O174" s="20">
        <f t="shared" si="59"/>
        <v>0.2608580505924567</v>
      </c>
      <c r="P174" s="20">
        <f t="shared" si="60"/>
        <v>0.61348183921636301</v>
      </c>
      <c r="R174" s="22">
        <f t="shared" si="61"/>
        <v>58.11840599234057</v>
      </c>
      <c r="S174" s="23">
        <f t="shared" si="62"/>
        <v>89.072001196604973</v>
      </c>
      <c r="T174" s="23">
        <f t="shared" si="63"/>
        <v>-37.388558694845564</v>
      </c>
      <c r="V174" s="20">
        <f t="shared" si="64"/>
        <v>112.73630663427127</v>
      </c>
      <c r="W174" s="20">
        <f t="shared" si="65"/>
        <v>1.0291758758759955</v>
      </c>
      <c r="X174" s="20">
        <f t="shared" si="66"/>
        <v>-0.39742105506886422</v>
      </c>
      <c r="Z174" s="20">
        <f t="shared" si="67"/>
        <v>2.3563099023576157</v>
      </c>
      <c r="AA174" s="20">
        <f t="shared" si="68"/>
        <v>4.069815169987586</v>
      </c>
      <c r="AB174" s="20">
        <f t="shared" si="69"/>
        <v>-2.8796842615052589</v>
      </c>
      <c r="AD174" s="20">
        <f t="shared" si="70"/>
        <v>0.54553032814832436</v>
      </c>
      <c r="AE174" s="20">
        <f t="shared" si="71"/>
        <v>0.2608580505924567</v>
      </c>
      <c r="AF174" s="20">
        <f t="shared" si="72"/>
        <v>0.56334420497370341</v>
      </c>
      <c r="AH174" s="20">
        <f t="shared" si="73"/>
        <v>0.81709577818924928</v>
      </c>
      <c r="AI174" s="20">
        <f t="shared" si="74"/>
        <v>0.63895177579603935</v>
      </c>
      <c r="AJ174" s="20">
        <f t="shared" si="75"/>
        <v>0.82589456927026716</v>
      </c>
    </row>
    <row r="175" spans="1:36" ht="13.8" x14ac:dyDescent="0.25">
      <c r="A175" s="25">
        <v>171</v>
      </c>
      <c r="B175" s="41">
        <f>Samples!K172</f>
        <v>255</v>
      </c>
      <c r="C175" s="41">
        <f>Samples!L172</f>
        <v>122</v>
      </c>
      <c r="D175" s="41">
        <f>Samples!M172</f>
        <v>255</v>
      </c>
      <c r="F175" s="20">
        <f t="shared" si="52"/>
        <v>1</v>
      </c>
      <c r="G175" s="20">
        <f t="shared" si="53"/>
        <v>0.47843137254901963</v>
      </c>
      <c r="H175" s="20">
        <f t="shared" si="54"/>
        <v>1</v>
      </c>
      <c r="J175" s="20">
        <f t="shared" si="55"/>
        <v>1</v>
      </c>
      <c r="K175" s="20">
        <f t="shared" si="56"/>
        <v>0.19483424144334416</v>
      </c>
      <c r="L175" s="20">
        <f t="shared" si="57"/>
        <v>1</v>
      </c>
      <c r="N175" s="20">
        <f t="shared" si="58"/>
        <v>0.66257272474013984</v>
      </c>
      <c r="O175" s="20">
        <f t="shared" si="59"/>
        <v>0.42414544948027971</v>
      </c>
      <c r="P175" s="20">
        <f t="shared" si="60"/>
        <v>0.99302424158004665</v>
      </c>
      <c r="R175" s="22">
        <f t="shared" si="61"/>
        <v>71.155793229453963</v>
      </c>
      <c r="S175" s="23">
        <f t="shared" si="62"/>
        <v>67.661908432834096</v>
      </c>
      <c r="T175" s="23">
        <f t="shared" si="63"/>
        <v>-43.674335939477736</v>
      </c>
      <c r="V175" s="20">
        <f t="shared" si="64"/>
        <v>107.46501003880468</v>
      </c>
      <c r="W175" s="20">
        <f t="shared" si="65"/>
        <v>0.84713897884821054</v>
      </c>
      <c r="X175" s="20">
        <f t="shared" si="66"/>
        <v>-0.57319039200931488</v>
      </c>
      <c r="Z175" s="20">
        <f t="shared" si="67"/>
        <v>3.8312719135194087</v>
      </c>
      <c r="AA175" s="20">
        <f t="shared" si="68"/>
        <v>3.3414144448136502</v>
      </c>
      <c r="AB175" s="20">
        <f t="shared" si="69"/>
        <v>-4.3207885343350139</v>
      </c>
      <c r="AD175" s="20">
        <f t="shared" si="70"/>
        <v>0.69707809020530231</v>
      </c>
      <c r="AE175" s="20">
        <f t="shared" si="71"/>
        <v>0.42414544948027971</v>
      </c>
      <c r="AF175" s="20">
        <f t="shared" si="72"/>
        <v>0.91186799043163147</v>
      </c>
      <c r="AH175" s="20">
        <f t="shared" si="73"/>
        <v>0.88666686194716782</v>
      </c>
      <c r="AI175" s="20">
        <f t="shared" si="74"/>
        <v>0.75134304508149963</v>
      </c>
      <c r="AJ175" s="20">
        <f t="shared" si="75"/>
        <v>0.96971472477888832</v>
      </c>
    </row>
    <row r="176" spans="1:36" ht="13.8" x14ac:dyDescent="0.25">
      <c r="A176" s="25">
        <v>172</v>
      </c>
      <c r="B176" s="41">
        <f>Samples!K173</f>
        <v>241</v>
      </c>
      <c r="C176" s="41">
        <f>Samples!L173</f>
        <v>137</v>
      </c>
      <c r="D176" s="41">
        <f>Samples!M173</f>
        <v>233</v>
      </c>
      <c r="F176" s="20">
        <f t="shared" si="52"/>
        <v>0.94509803921568625</v>
      </c>
      <c r="G176" s="20">
        <f t="shared" si="53"/>
        <v>0.53725490196078429</v>
      </c>
      <c r="H176" s="20">
        <f t="shared" si="54"/>
        <v>0.9137254901960784</v>
      </c>
      <c r="J176" s="20">
        <f t="shared" si="55"/>
        <v>0.87967729690399221</v>
      </c>
      <c r="K176" s="20">
        <f t="shared" si="56"/>
        <v>0.25038055612334792</v>
      </c>
      <c r="L176" s="20">
        <f t="shared" si="57"/>
        <v>0.81492907972019968</v>
      </c>
      <c r="N176" s="20">
        <f t="shared" si="58"/>
        <v>0.59940970300241159</v>
      </c>
      <c r="O176" s="20">
        <f t="shared" si="59"/>
        <v>0.4249294466170056</v>
      </c>
      <c r="P176" s="20">
        <f t="shared" si="60"/>
        <v>0.82141322439419995</v>
      </c>
      <c r="R176" s="22">
        <f t="shared" si="61"/>
        <v>71.209460224208584</v>
      </c>
      <c r="S176" s="23">
        <f t="shared" si="62"/>
        <v>52.869947234395475</v>
      </c>
      <c r="T176" s="23">
        <f t="shared" si="63"/>
        <v>-31.696092491667915</v>
      </c>
      <c r="V176" s="20">
        <f t="shared" si="64"/>
        <v>94.184185642979742</v>
      </c>
      <c r="W176" s="20">
        <f t="shared" si="65"/>
        <v>0.71351500472965312</v>
      </c>
      <c r="X176" s="20">
        <f t="shared" si="66"/>
        <v>-0.54005955158862218</v>
      </c>
      <c r="Z176" s="20">
        <f t="shared" si="67"/>
        <v>3.8383536969356804</v>
      </c>
      <c r="AA176" s="20">
        <f t="shared" si="68"/>
        <v>2.8049083340873975</v>
      </c>
      <c r="AB176" s="20">
        <f t="shared" si="69"/>
        <v>-3.1490747247858457</v>
      </c>
      <c r="AD176" s="20">
        <f t="shared" si="70"/>
        <v>0.63062567385840251</v>
      </c>
      <c r="AE176" s="20">
        <f t="shared" si="71"/>
        <v>0.4249294466170056</v>
      </c>
      <c r="AF176" s="20">
        <f t="shared" si="72"/>
        <v>0.75428211606446283</v>
      </c>
      <c r="AH176" s="20">
        <f t="shared" si="73"/>
        <v>0.85754558605679598</v>
      </c>
      <c r="AI176" s="20">
        <f t="shared" si="74"/>
        <v>0.75180569158800503</v>
      </c>
      <c r="AJ176" s="20">
        <f t="shared" si="75"/>
        <v>0.91028615404634461</v>
      </c>
    </row>
    <row r="177" spans="1:36" ht="13.8" x14ac:dyDescent="0.25">
      <c r="A177" s="25">
        <v>173</v>
      </c>
      <c r="B177" s="41">
        <f>Samples!K174</f>
        <v>255</v>
      </c>
      <c r="C177" s="41">
        <f>Samples!L174</f>
        <v>121</v>
      </c>
      <c r="D177" s="41">
        <f>Samples!M174</f>
        <v>252</v>
      </c>
      <c r="F177" s="20">
        <f t="shared" si="52"/>
        <v>1</v>
      </c>
      <c r="G177" s="20">
        <f t="shared" si="53"/>
        <v>0.47450980392156861</v>
      </c>
      <c r="H177" s="20">
        <f t="shared" si="54"/>
        <v>0.9882352941176471</v>
      </c>
      <c r="J177" s="20">
        <f t="shared" si="55"/>
        <v>1</v>
      </c>
      <c r="K177" s="20">
        <f t="shared" si="56"/>
        <v>0.19141748114740204</v>
      </c>
      <c r="L177" s="20">
        <f t="shared" si="57"/>
        <v>0.97345777098459552</v>
      </c>
      <c r="N177" s="20">
        <f t="shared" si="58"/>
        <v>0.65656001892103044</v>
      </c>
      <c r="O177" s="20">
        <f t="shared" si="59"/>
        <v>0.41978543358170972</v>
      </c>
      <c r="P177" s="20">
        <f t="shared" si="60"/>
        <v>0.9673885750736283</v>
      </c>
      <c r="R177" s="22">
        <f t="shared" si="61"/>
        <v>70.856123852732679</v>
      </c>
      <c r="S177" s="23">
        <f t="shared" si="62"/>
        <v>67.608457584075182</v>
      </c>
      <c r="T177" s="23">
        <f t="shared" si="63"/>
        <v>-42.507508562782007</v>
      </c>
      <c r="V177" s="20">
        <f t="shared" si="64"/>
        <v>106.76320578058001</v>
      </c>
      <c r="W177" s="20">
        <f t="shared" si="65"/>
        <v>0.84507457749886017</v>
      </c>
      <c r="X177" s="20">
        <f t="shared" si="66"/>
        <v>-0.56127752322978763</v>
      </c>
      <c r="Z177" s="20">
        <f t="shared" si="67"/>
        <v>3.7918882387088964</v>
      </c>
      <c r="AA177" s="20">
        <f t="shared" si="68"/>
        <v>3.3833087740888796</v>
      </c>
      <c r="AB177" s="20">
        <f t="shared" si="69"/>
        <v>-4.1895603879010093</v>
      </c>
      <c r="AD177" s="20">
        <f t="shared" si="70"/>
        <v>0.69075225557183628</v>
      </c>
      <c r="AE177" s="20">
        <f t="shared" si="71"/>
        <v>0.41978543358170972</v>
      </c>
      <c r="AF177" s="20">
        <f t="shared" si="72"/>
        <v>0.88832743349277166</v>
      </c>
      <c r="AH177" s="20">
        <f t="shared" si="73"/>
        <v>0.88397660355377694</v>
      </c>
      <c r="AI177" s="20">
        <f t="shared" si="74"/>
        <v>0.74875968838562657</v>
      </c>
      <c r="AJ177" s="20">
        <f t="shared" si="75"/>
        <v>0.96129723119953658</v>
      </c>
    </row>
    <row r="178" spans="1:36" ht="13.8" x14ac:dyDescent="0.25">
      <c r="A178" s="25">
        <v>174</v>
      </c>
      <c r="B178" s="41">
        <f>Samples!K175</f>
        <v>244</v>
      </c>
      <c r="C178" s="41">
        <f>Samples!L175</f>
        <v>138</v>
      </c>
      <c r="D178" s="41">
        <f>Samples!M175</f>
        <v>203</v>
      </c>
      <c r="F178" s="20">
        <f t="shared" si="52"/>
        <v>0.95686274509803926</v>
      </c>
      <c r="G178" s="20">
        <f t="shared" si="53"/>
        <v>0.54117647058823526</v>
      </c>
      <c r="H178" s="20">
        <f t="shared" si="54"/>
        <v>0.79607843137254897</v>
      </c>
      <c r="J178" s="20">
        <f t="shared" si="55"/>
        <v>0.90470502200840786</v>
      </c>
      <c r="K178" s="20">
        <f t="shared" si="56"/>
        <v>0.25437452689793683</v>
      </c>
      <c r="L178" s="20">
        <f t="shared" si="57"/>
        <v>0.59736448260893615</v>
      </c>
      <c r="N178" s="20">
        <f t="shared" si="58"/>
        <v>0.57188897100588254</v>
      </c>
      <c r="O178" s="20">
        <f t="shared" si="59"/>
        <v>0.41739866496075712</v>
      </c>
      <c r="P178" s="20">
        <f t="shared" si="60"/>
        <v>0.61557719125079025</v>
      </c>
      <c r="R178" s="22">
        <f t="shared" si="61"/>
        <v>70.691198638217372</v>
      </c>
      <c r="S178" s="23">
        <f t="shared" si="62"/>
        <v>48.438672113083946</v>
      </c>
      <c r="T178" s="23">
        <f t="shared" si="63"/>
        <v>-15.899172922786242</v>
      </c>
      <c r="V178" s="20">
        <f t="shared" si="64"/>
        <v>87.1569516482502</v>
      </c>
      <c r="W178" s="20">
        <f t="shared" si="65"/>
        <v>0.62480142017563545</v>
      </c>
      <c r="X178" s="20">
        <f t="shared" si="66"/>
        <v>-0.31715329450608892</v>
      </c>
      <c r="Z178" s="20">
        <f t="shared" si="67"/>
        <v>3.7703287486973203</v>
      </c>
      <c r="AA178" s="20">
        <f t="shared" si="68"/>
        <v>3.2210028695045012</v>
      </c>
      <c r="AB178" s="20">
        <f t="shared" si="69"/>
        <v>-1.7414648745786745</v>
      </c>
      <c r="AD178" s="20">
        <f t="shared" si="70"/>
        <v>0.60167172120555767</v>
      </c>
      <c r="AE178" s="20">
        <f t="shared" si="71"/>
        <v>0.41739866496075712</v>
      </c>
      <c r="AF178" s="20">
        <f t="shared" si="72"/>
        <v>0.56526831152505996</v>
      </c>
      <c r="AH178" s="20">
        <f t="shared" si="73"/>
        <v>0.84421526352114529</v>
      </c>
      <c r="AI178" s="20">
        <f t="shared" si="74"/>
        <v>0.74733791929497739</v>
      </c>
      <c r="AJ178" s="20">
        <f t="shared" si="75"/>
        <v>0.8268337839089086</v>
      </c>
    </row>
    <row r="179" spans="1:36" ht="13.8" x14ac:dyDescent="0.25">
      <c r="A179" s="25">
        <v>175</v>
      </c>
      <c r="B179" s="41">
        <f>Samples!K176</f>
        <v>228</v>
      </c>
      <c r="C179" s="41">
        <f>Samples!L176</f>
        <v>143</v>
      </c>
      <c r="D179" s="41">
        <f>Samples!M176</f>
        <v>220</v>
      </c>
      <c r="F179" s="20">
        <f t="shared" si="52"/>
        <v>0.89411764705882357</v>
      </c>
      <c r="G179" s="20">
        <f t="shared" si="53"/>
        <v>0.5607843137254902</v>
      </c>
      <c r="H179" s="20">
        <f t="shared" si="54"/>
        <v>0.86274509803921573</v>
      </c>
      <c r="J179" s="20">
        <f t="shared" si="55"/>
        <v>0.77592062052059474</v>
      </c>
      <c r="K179" s="20">
        <f t="shared" si="56"/>
        <v>0.27490010310383778</v>
      </c>
      <c r="L179" s="20">
        <f t="shared" si="57"/>
        <v>0.71581519681632599</v>
      </c>
      <c r="N179" s="20">
        <f t="shared" si="58"/>
        <v>0.54749858379797245</v>
      </c>
      <c r="O179" s="20">
        <f t="shared" si="59"/>
        <v>0.41325113487268195</v>
      </c>
      <c r="P179" s="20">
        <f t="shared" si="60"/>
        <v>0.72812570483994288</v>
      </c>
      <c r="R179" s="22">
        <f t="shared" si="61"/>
        <v>70.403103250477855</v>
      </c>
      <c r="S179" s="23">
        <f t="shared" si="62"/>
        <v>43.59227616124339</v>
      </c>
      <c r="T179" s="23">
        <f t="shared" si="63"/>
        <v>-25.915580166331598</v>
      </c>
      <c r="V179" s="20">
        <f t="shared" si="64"/>
        <v>86.766933699267682</v>
      </c>
      <c r="W179" s="20">
        <f t="shared" si="65"/>
        <v>0.6242447845049981</v>
      </c>
      <c r="X179" s="20">
        <f t="shared" si="66"/>
        <v>-0.53636509325138415</v>
      </c>
      <c r="Z179" s="20">
        <f t="shared" si="67"/>
        <v>3.7328644412141472</v>
      </c>
      <c r="AA179" s="20">
        <f t="shared" si="68"/>
        <v>2.2993492585894826</v>
      </c>
      <c r="AB179" s="20">
        <f t="shared" si="69"/>
        <v>-2.5173878959622962</v>
      </c>
      <c r="AD179" s="20">
        <f t="shared" si="70"/>
        <v>0.57601113497945544</v>
      </c>
      <c r="AE179" s="20">
        <f t="shared" si="71"/>
        <v>0.41325113487268195</v>
      </c>
      <c r="AF179" s="20">
        <f t="shared" si="72"/>
        <v>0.66861864539939664</v>
      </c>
      <c r="AH179" s="20">
        <f t="shared" si="73"/>
        <v>0.8320388906886752</v>
      </c>
      <c r="AI179" s="20">
        <f t="shared" si="74"/>
        <v>0.74485433836618842</v>
      </c>
      <c r="AJ179" s="20">
        <f t="shared" si="75"/>
        <v>0.87443223919784641</v>
      </c>
    </row>
    <row r="180" spans="1:36" ht="13.8" x14ac:dyDescent="0.25">
      <c r="A180" s="25">
        <v>176</v>
      </c>
      <c r="B180" s="41">
        <f>Samples!K177</f>
        <v>194</v>
      </c>
      <c r="C180" s="41">
        <f>Samples!L177</f>
        <v>118</v>
      </c>
      <c r="D180" s="41">
        <f>Samples!M177</f>
        <v>198</v>
      </c>
      <c r="F180" s="20">
        <f t="shared" si="52"/>
        <v>0.76078431372549016</v>
      </c>
      <c r="G180" s="20">
        <f t="shared" si="53"/>
        <v>0.46274509803921571</v>
      </c>
      <c r="H180" s="20">
        <f t="shared" si="54"/>
        <v>0.77647058823529413</v>
      </c>
      <c r="J180" s="20">
        <f t="shared" si="55"/>
        <v>0.53965935724903058</v>
      </c>
      <c r="K180" s="20">
        <f t="shared" si="56"/>
        <v>0.18137804504066221</v>
      </c>
      <c r="L180" s="20">
        <f t="shared" si="57"/>
        <v>0.56488411975504704</v>
      </c>
      <c r="N180" s="20">
        <f t="shared" si="58"/>
        <v>0.389377891451827</v>
      </c>
      <c r="O180" s="20">
        <f t="shared" si="59"/>
        <v>0.28523779061053989</v>
      </c>
      <c r="P180" s="20">
        <f t="shared" si="60"/>
        <v>0.56895804439092545</v>
      </c>
      <c r="R180" s="22">
        <f t="shared" si="61"/>
        <v>60.359019624667454</v>
      </c>
      <c r="S180" s="23">
        <f t="shared" si="62"/>
        <v>42.210279690433559</v>
      </c>
      <c r="T180" s="23">
        <f t="shared" si="63"/>
        <v>-29.428679836972815</v>
      </c>
      <c r="V180" s="20">
        <f t="shared" si="64"/>
        <v>79.315611064548122</v>
      </c>
      <c r="W180" s="20">
        <f t="shared" si="65"/>
        <v>0.70594629796308284</v>
      </c>
      <c r="X180" s="20">
        <f t="shared" si="66"/>
        <v>-0.60883908117399177</v>
      </c>
      <c r="Z180" s="20">
        <f t="shared" si="67"/>
        <v>2.576530143561758</v>
      </c>
      <c r="AA180" s="20">
        <f t="shared" si="68"/>
        <v>1.5569315433896183</v>
      </c>
      <c r="AB180" s="20">
        <f t="shared" si="69"/>
        <v>-2.1984779741565346</v>
      </c>
      <c r="AD180" s="20">
        <f t="shared" si="70"/>
        <v>0.40965585634069118</v>
      </c>
      <c r="AE180" s="20">
        <f t="shared" si="71"/>
        <v>0.28523779061053989</v>
      </c>
      <c r="AF180" s="20">
        <f t="shared" si="72"/>
        <v>0.52245917758579019</v>
      </c>
      <c r="AH180" s="20">
        <f t="shared" si="73"/>
        <v>0.74268796993834518</v>
      </c>
      <c r="AI180" s="20">
        <f t="shared" si="74"/>
        <v>0.65826741055747806</v>
      </c>
      <c r="AJ180" s="20">
        <f t="shared" si="75"/>
        <v>0.80541080974234214</v>
      </c>
    </row>
    <row r="181" spans="1:36" ht="13.8" x14ac:dyDescent="0.25">
      <c r="A181" s="25">
        <v>177</v>
      </c>
      <c r="B181" s="41">
        <f>Samples!K178</f>
        <v>254</v>
      </c>
      <c r="C181" s="41">
        <f>Samples!L178</f>
        <v>148</v>
      </c>
      <c r="D181" s="41">
        <f>Samples!M178</f>
        <v>209</v>
      </c>
      <c r="F181" s="20">
        <f t="shared" si="52"/>
        <v>0.99607843137254903</v>
      </c>
      <c r="G181" s="20">
        <f t="shared" si="53"/>
        <v>0.58039215686274515</v>
      </c>
      <c r="H181" s="20">
        <f t="shared" si="54"/>
        <v>0.81960784313725488</v>
      </c>
      <c r="J181" s="20">
        <f t="shared" si="55"/>
        <v>0.99110630115186027</v>
      </c>
      <c r="K181" s="20">
        <f t="shared" si="56"/>
        <v>0.29636066035495717</v>
      </c>
      <c r="L181" s="20">
        <f t="shared" si="57"/>
        <v>0.63774639533159339</v>
      </c>
      <c r="N181" s="20">
        <f t="shared" si="58"/>
        <v>0.62982403509531248</v>
      </c>
      <c r="O181" s="20">
        <f t="shared" si="59"/>
        <v>0.46871163365369189</v>
      </c>
      <c r="P181" s="20">
        <f t="shared" si="60"/>
        <v>0.66063249108922129</v>
      </c>
      <c r="R181" s="22">
        <f t="shared" si="61"/>
        <v>74.107284165341895</v>
      </c>
      <c r="S181" s="23">
        <f t="shared" si="62"/>
        <v>47.512059070654587</v>
      </c>
      <c r="T181" s="23">
        <f t="shared" si="63"/>
        <v>-13.949261781573941</v>
      </c>
      <c r="V181" s="20">
        <f t="shared" si="64"/>
        <v>89.128374986571941</v>
      </c>
      <c r="W181" s="20">
        <f t="shared" si="65"/>
        <v>0.58905369613048275</v>
      </c>
      <c r="X181" s="20">
        <f t="shared" si="66"/>
        <v>-0.28556954029730047</v>
      </c>
      <c r="Z181" s="20">
        <f t="shared" si="67"/>
        <v>4.2338346898631052</v>
      </c>
      <c r="AA181" s="20">
        <f t="shared" si="68"/>
        <v>3.4913434142976314</v>
      </c>
      <c r="AB181" s="20">
        <f t="shared" si="69"/>
        <v>-1.6980449333373733</v>
      </c>
      <c r="AD181" s="20">
        <f t="shared" si="70"/>
        <v>0.6626239190902814</v>
      </c>
      <c r="AE181" s="20">
        <f t="shared" si="71"/>
        <v>0.46871163365369189</v>
      </c>
      <c r="AF181" s="20">
        <f t="shared" si="72"/>
        <v>0.60664140595888094</v>
      </c>
      <c r="AH181" s="20">
        <f t="shared" si="73"/>
        <v>0.87181105060115305</v>
      </c>
      <c r="AI181" s="20">
        <f t="shared" si="74"/>
        <v>0.77678693245984387</v>
      </c>
      <c r="AJ181" s="20">
        <f t="shared" si="75"/>
        <v>0.84653324136771357</v>
      </c>
    </row>
    <row r="182" spans="1:36" ht="13.8" x14ac:dyDescent="0.25">
      <c r="A182" s="25">
        <v>178</v>
      </c>
      <c r="B182" s="41">
        <f>Samples!K179</f>
        <v>254</v>
      </c>
      <c r="C182" s="41">
        <f>Samples!L179</f>
        <v>117</v>
      </c>
      <c r="D182" s="41">
        <f>Samples!M179</f>
        <v>253</v>
      </c>
      <c r="F182" s="20">
        <f t="shared" si="52"/>
        <v>0.99607843137254903</v>
      </c>
      <c r="G182" s="20">
        <f t="shared" si="53"/>
        <v>0.45882352941176469</v>
      </c>
      <c r="H182" s="20">
        <f t="shared" si="54"/>
        <v>0.99215686274509807</v>
      </c>
      <c r="J182" s="20">
        <f t="shared" si="55"/>
        <v>0.99110630115186027</v>
      </c>
      <c r="K182" s="20">
        <f t="shared" si="56"/>
        <v>0.17810149822418256</v>
      </c>
      <c r="L182" s="20">
        <f t="shared" si="57"/>
        <v>0.98225891453371217</v>
      </c>
      <c r="N182" s="20">
        <f t="shared" si="58"/>
        <v>0.64971906843332983</v>
      </c>
      <c r="O182" s="20">
        <f t="shared" si="59"/>
        <v>0.40900648478415491</v>
      </c>
      <c r="P182" s="20">
        <f t="shared" si="60"/>
        <v>0.97399514846484692</v>
      </c>
      <c r="R182" s="22">
        <f t="shared" si="61"/>
        <v>70.106258870084602</v>
      </c>
      <c r="S182" s="23">
        <f t="shared" si="62"/>
        <v>69.300189778747296</v>
      </c>
      <c r="T182" s="23">
        <f t="shared" si="63"/>
        <v>-44.237051596514675</v>
      </c>
      <c r="V182" s="20">
        <f t="shared" si="64"/>
        <v>108.04776985242411</v>
      </c>
      <c r="W182" s="20">
        <f t="shared" si="65"/>
        <v>0.86473072816004093</v>
      </c>
      <c r="X182" s="20">
        <f t="shared" si="66"/>
        <v>-0.56813434092687698</v>
      </c>
      <c r="Z182" s="20">
        <f t="shared" si="67"/>
        <v>3.6945228565364872</v>
      </c>
      <c r="AA182" s="20">
        <f t="shared" si="68"/>
        <v>3.3571083402162212</v>
      </c>
      <c r="AB182" s="20">
        <f t="shared" si="69"/>
        <v>-4.2799262269296099</v>
      </c>
      <c r="AD182" s="20">
        <f t="shared" si="70"/>
        <v>0.68355504306504977</v>
      </c>
      <c r="AE182" s="20">
        <f t="shared" si="71"/>
        <v>0.40900648478415491</v>
      </c>
      <c r="AF182" s="20">
        <f t="shared" si="72"/>
        <v>0.89439407572529561</v>
      </c>
      <c r="AH182" s="20">
        <f t="shared" si="73"/>
        <v>0.88089571464443084</v>
      </c>
      <c r="AI182" s="20">
        <f t="shared" si="74"/>
        <v>0.74229533508693624</v>
      </c>
      <c r="AJ182" s="20">
        <f t="shared" si="75"/>
        <v>0.96348059306950962</v>
      </c>
    </row>
    <row r="183" spans="1:36" ht="13.8" x14ac:dyDescent="0.25">
      <c r="A183" s="25">
        <v>179</v>
      </c>
      <c r="B183" s="41">
        <f>Samples!K180</f>
        <v>238</v>
      </c>
      <c r="C183" s="41">
        <f>Samples!L180</f>
        <v>115</v>
      </c>
      <c r="D183" s="41">
        <f>Samples!M180</f>
        <v>225</v>
      </c>
      <c r="F183" s="20">
        <f t="shared" si="52"/>
        <v>0.93333333333333335</v>
      </c>
      <c r="G183" s="20">
        <f t="shared" si="53"/>
        <v>0.45098039215686275</v>
      </c>
      <c r="H183" s="20">
        <f t="shared" si="54"/>
        <v>0.88235294117647056</v>
      </c>
      <c r="J183" s="20">
        <f t="shared" si="55"/>
        <v>0.855058177399032</v>
      </c>
      <c r="K183" s="20">
        <f t="shared" si="56"/>
        <v>0.17165266794603923</v>
      </c>
      <c r="L183" s="20">
        <f t="shared" si="57"/>
        <v>0.75304966040272869</v>
      </c>
      <c r="N183" s="20">
        <f t="shared" si="58"/>
        <v>0.54993445011955688</v>
      </c>
      <c r="O183" s="20">
        <f t="shared" si="59"/>
        <v>0.35892154211111849</v>
      </c>
      <c r="P183" s="20">
        <f t="shared" si="60"/>
        <v>0.75273732305576291</v>
      </c>
      <c r="R183" s="22">
        <f t="shared" si="61"/>
        <v>66.437440146455501</v>
      </c>
      <c r="S183" s="23">
        <f t="shared" si="62"/>
        <v>61.301707149847672</v>
      </c>
      <c r="T183" s="23">
        <f t="shared" si="63"/>
        <v>-34.701601566328755</v>
      </c>
      <c r="V183" s="20">
        <f t="shared" si="64"/>
        <v>96.829922565123297</v>
      </c>
      <c r="W183" s="20">
        <f t="shared" si="65"/>
        <v>0.81464719171786826</v>
      </c>
      <c r="X183" s="20">
        <f t="shared" si="66"/>
        <v>-0.51510397490213</v>
      </c>
      <c r="Z183" s="20">
        <f t="shared" si="67"/>
        <v>3.2421095761663636</v>
      </c>
      <c r="AA183" s="20">
        <f t="shared" si="68"/>
        <v>2.9791423984348815</v>
      </c>
      <c r="AB183" s="20">
        <f t="shared" si="69"/>
        <v>-3.1194090270743242</v>
      </c>
      <c r="AD183" s="20">
        <f t="shared" si="70"/>
        <v>0.57857385599111721</v>
      </c>
      <c r="AE183" s="20">
        <f t="shared" si="71"/>
        <v>0.35892154211111849</v>
      </c>
      <c r="AF183" s="20">
        <f t="shared" si="72"/>
        <v>0.69121884578123316</v>
      </c>
      <c r="AH183" s="20">
        <f t="shared" si="73"/>
        <v>0.83327100176913937</v>
      </c>
      <c r="AI183" s="20">
        <f t="shared" si="74"/>
        <v>0.71066758746944403</v>
      </c>
      <c r="AJ183" s="20">
        <f t="shared" si="75"/>
        <v>0.8841755953010878</v>
      </c>
    </row>
    <row r="184" spans="1:36" ht="13.8" x14ac:dyDescent="0.25">
      <c r="A184" s="25">
        <v>180</v>
      </c>
      <c r="B184" s="41">
        <f>Samples!K181</f>
        <v>242</v>
      </c>
      <c r="C184" s="41">
        <f>Samples!L181</f>
        <v>130</v>
      </c>
      <c r="D184" s="41">
        <f>Samples!M181</f>
        <v>224</v>
      </c>
      <c r="F184" s="20">
        <f t="shared" si="52"/>
        <v>0.94901960784313721</v>
      </c>
      <c r="G184" s="20">
        <f t="shared" si="53"/>
        <v>0.50980392156862742</v>
      </c>
      <c r="H184" s="20">
        <f t="shared" si="54"/>
        <v>0.8784313725490196</v>
      </c>
      <c r="J184" s="20">
        <f t="shared" si="55"/>
        <v>0.88797437647266786</v>
      </c>
      <c r="K184" s="20">
        <f t="shared" si="56"/>
        <v>0.22344828481291598</v>
      </c>
      <c r="L184" s="20">
        <f t="shared" si="57"/>
        <v>0.74551458505079282</v>
      </c>
      <c r="N184" s="20">
        <f t="shared" si="58"/>
        <v>0.58067112210809502</v>
      </c>
      <c r="O184" s="20">
        <f t="shared" si="59"/>
        <v>0.40241971877695393</v>
      </c>
      <c r="P184" s="20">
        <f t="shared" si="60"/>
        <v>0.7523845541064007</v>
      </c>
      <c r="R184" s="22">
        <f t="shared" si="61"/>
        <v>69.641527936346677</v>
      </c>
      <c r="S184" s="23">
        <f t="shared" si="62"/>
        <v>55.112831486479827</v>
      </c>
      <c r="T184" s="23">
        <f t="shared" si="63"/>
        <v>-29.14968347345479</v>
      </c>
      <c r="V184" s="20">
        <f t="shared" si="64"/>
        <v>93.472298861045886</v>
      </c>
      <c r="W184" s="20">
        <f t="shared" si="65"/>
        <v>0.73018666089350681</v>
      </c>
      <c r="X184" s="20">
        <f t="shared" si="66"/>
        <v>-0.48650660449963112</v>
      </c>
      <c r="Z184" s="20">
        <f t="shared" si="67"/>
        <v>3.6350251261347211</v>
      </c>
      <c r="AA184" s="20">
        <f t="shared" si="68"/>
        <v>3.0194754614689847</v>
      </c>
      <c r="AB184" s="20">
        <f t="shared" si="69"/>
        <v>-2.8451609415294108</v>
      </c>
      <c r="AD184" s="20">
        <f t="shared" si="70"/>
        <v>0.61091122788857966</v>
      </c>
      <c r="AE184" s="20">
        <f t="shared" si="71"/>
        <v>0.40241971877695393</v>
      </c>
      <c r="AF184" s="20">
        <f t="shared" si="72"/>
        <v>0.69089490735206682</v>
      </c>
      <c r="AH184" s="20">
        <f t="shared" si="73"/>
        <v>0.84851469690698278</v>
      </c>
      <c r="AI184" s="20">
        <f t="shared" si="74"/>
        <v>0.73828903393402312</v>
      </c>
      <c r="AJ184" s="20">
        <f t="shared" si="75"/>
        <v>0.88403745130129707</v>
      </c>
    </row>
    <row r="185" spans="1:36" ht="13.8" x14ac:dyDescent="0.25">
      <c r="A185" s="25">
        <v>181</v>
      </c>
      <c r="B185" s="41">
        <f>Samples!K182</f>
        <v>255</v>
      </c>
      <c r="C185" s="41">
        <f>Samples!L182</f>
        <v>152</v>
      </c>
      <c r="D185" s="41">
        <f>Samples!M182</f>
        <v>245</v>
      </c>
      <c r="F185" s="20">
        <f t="shared" si="52"/>
        <v>1</v>
      </c>
      <c r="G185" s="20">
        <f t="shared" si="53"/>
        <v>0.59607843137254901</v>
      </c>
      <c r="H185" s="20">
        <f t="shared" si="54"/>
        <v>0.96078431372549022</v>
      </c>
      <c r="J185" s="20">
        <f t="shared" si="55"/>
        <v>1</v>
      </c>
      <c r="K185" s="20">
        <f t="shared" si="56"/>
        <v>0.31421022173393337</v>
      </c>
      <c r="L185" s="20">
        <f t="shared" si="57"/>
        <v>0.91313872965926912</v>
      </c>
      <c r="N185" s="20">
        <f t="shared" si="58"/>
        <v>0.68958311599555266</v>
      </c>
      <c r="O185" s="20">
        <f t="shared" si="59"/>
        <v>0.50325176686550832</v>
      </c>
      <c r="P185" s="20">
        <f t="shared" si="60"/>
        <v>0.92469222097182013</v>
      </c>
      <c r="R185" s="22">
        <f t="shared" si="61"/>
        <v>76.268421734822198</v>
      </c>
      <c r="S185" s="23">
        <f t="shared" si="62"/>
        <v>51.568959024904935</v>
      </c>
      <c r="T185" s="23">
        <f t="shared" si="63"/>
        <v>-30.304795962267981</v>
      </c>
      <c r="V185" s="20">
        <f t="shared" si="64"/>
        <v>96.925798150686987</v>
      </c>
      <c r="W185" s="20">
        <f t="shared" si="65"/>
        <v>0.66506881179859412</v>
      </c>
      <c r="X185" s="20">
        <f t="shared" si="66"/>
        <v>-0.53129340680903736</v>
      </c>
      <c r="Z185" s="20">
        <f t="shared" si="67"/>
        <v>4.5458329499547858</v>
      </c>
      <c r="AA185" s="20">
        <f t="shared" si="68"/>
        <v>3.1104789567345699</v>
      </c>
      <c r="AB185" s="20">
        <f t="shared" si="69"/>
        <v>-3.3714079000530379</v>
      </c>
      <c r="AD185" s="20">
        <f t="shared" si="70"/>
        <v>0.72549512466654675</v>
      </c>
      <c r="AE185" s="20">
        <f t="shared" si="71"/>
        <v>0.50325176686550832</v>
      </c>
      <c r="AF185" s="20">
        <f t="shared" si="72"/>
        <v>0.84912049676016543</v>
      </c>
      <c r="AH185" s="20">
        <f t="shared" si="73"/>
        <v>0.89855534679827709</v>
      </c>
      <c r="AI185" s="20">
        <f t="shared" si="74"/>
        <v>0.79541742874846721</v>
      </c>
      <c r="AJ185" s="20">
        <f t="shared" si="75"/>
        <v>0.94694140855980713</v>
      </c>
    </row>
    <row r="186" spans="1:36" ht="13.8" x14ac:dyDescent="0.25">
      <c r="A186" s="25">
        <v>182</v>
      </c>
      <c r="B186" s="41">
        <f>Samples!K183</f>
        <v>251</v>
      </c>
      <c r="C186" s="41">
        <f>Samples!L183</f>
        <v>151</v>
      </c>
      <c r="D186" s="41">
        <f>Samples!M183</f>
        <v>251</v>
      </c>
      <c r="F186" s="20">
        <f t="shared" si="52"/>
        <v>0.98431372549019602</v>
      </c>
      <c r="G186" s="20">
        <f t="shared" si="53"/>
        <v>0.59215686274509804</v>
      </c>
      <c r="H186" s="20">
        <f t="shared" si="54"/>
        <v>0.98431372549019602</v>
      </c>
      <c r="J186" s="20">
        <f t="shared" si="55"/>
        <v>0.96470280118804597</v>
      </c>
      <c r="K186" s="20">
        <f t="shared" si="56"/>
        <v>0.30969069874294158</v>
      </c>
      <c r="L186" s="20">
        <f t="shared" si="57"/>
        <v>0.96470280118804597</v>
      </c>
      <c r="N186" s="20">
        <f t="shared" si="58"/>
        <v>0.68271768469486838</v>
      </c>
      <c r="O186" s="20">
        <f t="shared" si="59"/>
        <v>0.49623814551930728</v>
      </c>
      <c r="P186" s="20">
        <f t="shared" si="60"/>
        <v>0.97248390788232564</v>
      </c>
      <c r="R186" s="22">
        <f t="shared" si="61"/>
        <v>75.837778730037769</v>
      </c>
      <c r="S186" s="23">
        <f t="shared" si="62"/>
        <v>51.929213065763314</v>
      </c>
      <c r="T186" s="23">
        <f t="shared" si="63"/>
        <v>-34.2554074603431</v>
      </c>
      <c r="V186" s="20">
        <f t="shared" si="64"/>
        <v>98.088963663654539</v>
      </c>
      <c r="W186" s="20">
        <f t="shared" si="65"/>
        <v>0.68699862914941023</v>
      </c>
      <c r="X186" s="20">
        <f t="shared" si="66"/>
        <v>-0.58313322037502924</v>
      </c>
      <c r="Z186" s="20">
        <f t="shared" si="67"/>
        <v>4.4824794694242627</v>
      </c>
      <c r="AA186" s="20">
        <f t="shared" si="68"/>
        <v>2.8808539023813773</v>
      </c>
      <c r="AB186" s="20">
        <f t="shared" si="69"/>
        <v>-3.7254251083041825</v>
      </c>
      <c r="AD186" s="20">
        <f t="shared" si="70"/>
        <v>0.718272156438578</v>
      </c>
      <c r="AE186" s="20">
        <f t="shared" si="71"/>
        <v>0.49623814551930728</v>
      </c>
      <c r="AF186" s="20">
        <f t="shared" si="72"/>
        <v>0.89300634332628614</v>
      </c>
      <c r="AH186" s="20">
        <f t="shared" si="73"/>
        <v>0.89556341518357641</v>
      </c>
      <c r="AI186" s="20">
        <f t="shared" si="74"/>
        <v>0.79170498905204978</v>
      </c>
      <c r="AJ186" s="20">
        <f t="shared" si="75"/>
        <v>0.96298202635376529</v>
      </c>
    </row>
    <row r="187" spans="1:36" ht="13.8" x14ac:dyDescent="0.25">
      <c r="A187" s="25">
        <v>183</v>
      </c>
      <c r="B187" s="41">
        <f>Samples!K184</f>
        <v>255</v>
      </c>
      <c r="C187" s="41">
        <f>Samples!L184</f>
        <v>138</v>
      </c>
      <c r="D187" s="41">
        <f>Samples!M184</f>
        <v>255</v>
      </c>
      <c r="F187" s="20">
        <f t="shared" si="52"/>
        <v>1</v>
      </c>
      <c r="G187" s="20">
        <f t="shared" si="53"/>
        <v>0.54117647058823526</v>
      </c>
      <c r="H187" s="20">
        <f t="shared" si="54"/>
        <v>1</v>
      </c>
      <c r="J187" s="20">
        <f t="shared" si="55"/>
        <v>1</v>
      </c>
      <c r="K187" s="20">
        <f t="shared" si="56"/>
        <v>0.25437452689793683</v>
      </c>
      <c r="L187" s="20">
        <f t="shared" si="57"/>
        <v>1</v>
      </c>
      <c r="N187" s="20">
        <f t="shared" si="58"/>
        <v>0.68386433081870213</v>
      </c>
      <c r="O187" s="20">
        <f t="shared" si="59"/>
        <v>0.4667286616374044</v>
      </c>
      <c r="P187" s="20">
        <f t="shared" si="60"/>
        <v>1.000121443606234</v>
      </c>
      <c r="R187" s="22">
        <f t="shared" si="61"/>
        <v>73.980032650019382</v>
      </c>
      <c r="S187" s="23">
        <f t="shared" si="62"/>
        <v>60.187286943446551</v>
      </c>
      <c r="T187" s="23">
        <f t="shared" si="63"/>
        <v>-39.265901738155542</v>
      </c>
      <c r="V187" s="20">
        <f t="shared" si="64"/>
        <v>103.13760604077056</v>
      </c>
      <c r="W187" s="20">
        <f t="shared" si="65"/>
        <v>0.77088479395185971</v>
      </c>
      <c r="X187" s="20">
        <f t="shared" si="66"/>
        <v>-0.57805722831432094</v>
      </c>
      <c r="Z187" s="20">
        <f t="shared" si="67"/>
        <v>4.215922662277741</v>
      </c>
      <c r="AA187" s="20">
        <f t="shared" si="68"/>
        <v>3.1878753660496564</v>
      </c>
      <c r="AB187" s="20">
        <f t="shared" si="69"/>
        <v>-4.1223363654414067</v>
      </c>
      <c r="AD187" s="20">
        <f t="shared" si="70"/>
        <v>0.71947851743156455</v>
      </c>
      <c r="AE187" s="20">
        <f t="shared" si="71"/>
        <v>0.4667286616374044</v>
      </c>
      <c r="AF187" s="20">
        <f t="shared" si="72"/>
        <v>0.91838516400939763</v>
      </c>
      <c r="AH187" s="20">
        <f t="shared" si="73"/>
        <v>0.89606451052499125</v>
      </c>
      <c r="AI187" s="20">
        <f t="shared" si="74"/>
        <v>0.77568993663809815</v>
      </c>
      <c r="AJ187" s="20">
        <f t="shared" si="75"/>
        <v>0.97201944532887585</v>
      </c>
    </row>
    <row r="188" spans="1:36" ht="13.8" x14ac:dyDescent="0.25">
      <c r="A188" s="25">
        <v>184</v>
      </c>
      <c r="B188" s="41" t="e">
        <f>Samples!#REF!</f>
        <v>#REF!</v>
      </c>
      <c r="C188" s="41" t="e">
        <f>Samples!#REF!</f>
        <v>#REF!</v>
      </c>
      <c r="D188" s="41" t="e">
        <f>Samples!#REF!</f>
        <v>#REF!</v>
      </c>
      <c r="F188" s="20" t="e">
        <f t="shared" si="52"/>
        <v>#REF!</v>
      </c>
      <c r="G188" s="20" t="e">
        <f t="shared" si="53"/>
        <v>#REF!</v>
      </c>
      <c r="H188" s="20" t="e">
        <f t="shared" si="54"/>
        <v>#REF!</v>
      </c>
      <c r="J188" s="20" t="e">
        <f t="shared" si="55"/>
        <v>#REF!</v>
      </c>
      <c r="K188" s="20" t="e">
        <f t="shared" si="56"/>
        <v>#REF!</v>
      </c>
      <c r="L188" s="20" t="e">
        <f t="shared" si="57"/>
        <v>#REF!</v>
      </c>
      <c r="N188" s="20" t="e">
        <f t="shared" si="58"/>
        <v>#REF!</v>
      </c>
      <c r="O188" s="20" t="e">
        <f t="shared" si="59"/>
        <v>#REF!</v>
      </c>
      <c r="P188" s="20" t="e">
        <f t="shared" si="60"/>
        <v>#REF!</v>
      </c>
      <c r="R188" s="22" t="e">
        <f t="shared" si="61"/>
        <v>#REF!</v>
      </c>
      <c r="S188" s="23" t="e">
        <f t="shared" si="62"/>
        <v>#REF!</v>
      </c>
      <c r="T188" s="23" t="e">
        <f t="shared" si="63"/>
        <v>#REF!</v>
      </c>
      <c r="V188" s="20" t="e">
        <f t="shared" si="64"/>
        <v>#REF!</v>
      </c>
      <c r="W188" s="20" t="e">
        <f t="shared" si="65"/>
        <v>#REF!</v>
      </c>
      <c r="X188" s="20" t="e">
        <f t="shared" si="66"/>
        <v>#REF!</v>
      </c>
      <c r="Z188" s="20" t="e">
        <f t="shared" si="67"/>
        <v>#REF!</v>
      </c>
      <c r="AA188" s="20" t="e">
        <f t="shared" si="68"/>
        <v>#REF!</v>
      </c>
      <c r="AB188" s="20" t="e">
        <f t="shared" si="69"/>
        <v>#REF!</v>
      </c>
      <c r="AD188" s="20" t="e">
        <f t="shared" si="70"/>
        <v>#REF!</v>
      </c>
      <c r="AE188" s="20" t="e">
        <f t="shared" si="71"/>
        <v>#REF!</v>
      </c>
      <c r="AF188" s="20" t="e">
        <f t="shared" si="72"/>
        <v>#REF!</v>
      </c>
      <c r="AH188" s="20" t="e">
        <f t="shared" si="73"/>
        <v>#REF!</v>
      </c>
      <c r="AI188" s="20" t="e">
        <f t="shared" si="74"/>
        <v>#REF!</v>
      </c>
      <c r="AJ188" s="20" t="e">
        <f t="shared" si="75"/>
        <v>#REF!</v>
      </c>
    </row>
    <row r="189" spans="1:36" ht="13.8" x14ac:dyDescent="0.25">
      <c r="A189" s="25">
        <v>185</v>
      </c>
      <c r="B189" s="41" t="e">
        <f>Samples!#REF!</f>
        <v>#REF!</v>
      </c>
      <c r="C189" s="41" t="e">
        <f>Samples!#REF!</f>
        <v>#REF!</v>
      </c>
      <c r="D189" s="41" t="e">
        <f>Samples!#REF!</f>
        <v>#REF!</v>
      </c>
      <c r="F189" s="20" t="e">
        <f t="shared" si="52"/>
        <v>#REF!</v>
      </c>
      <c r="G189" s="20" t="e">
        <f t="shared" si="53"/>
        <v>#REF!</v>
      </c>
      <c r="H189" s="20" t="e">
        <f t="shared" si="54"/>
        <v>#REF!</v>
      </c>
      <c r="J189" s="20" t="e">
        <f t="shared" si="55"/>
        <v>#REF!</v>
      </c>
      <c r="K189" s="20" t="e">
        <f t="shared" si="56"/>
        <v>#REF!</v>
      </c>
      <c r="L189" s="20" t="e">
        <f t="shared" si="57"/>
        <v>#REF!</v>
      </c>
      <c r="N189" s="20" t="e">
        <f t="shared" si="58"/>
        <v>#REF!</v>
      </c>
      <c r="O189" s="20" t="e">
        <f t="shared" si="59"/>
        <v>#REF!</v>
      </c>
      <c r="P189" s="20" t="e">
        <f t="shared" si="60"/>
        <v>#REF!</v>
      </c>
      <c r="R189" s="22" t="e">
        <f t="shared" si="61"/>
        <v>#REF!</v>
      </c>
      <c r="S189" s="23" t="e">
        <f t="shared" si="62"/>
        <v>#REF!</v>
      </c>
      <c r="T189" s="23" t="e">
        <f t="shared" si="63"/>
        <v>#REF!</v>
      </c>
      <c r="V189" s="20" t="e">
        <f t="shared" si="64"/>
        <v>#REF!</v>
      </c>
      <c r="W189" s="20" t="e">
        <f t="shared" si="65"/>
        <v>#REF!</v>
      </c>
      <c r="X189" s="20" t="e">
        <f t="shared" si="66"/>
        <v>#REF!</v>
      </c>
      <c r="Z189" s="20" t="e">
        <f t="shared" si="67"/>
        <v>#REF!</v>
      </c>
      <c r="AA189" s="20" t="e">
        <f t="shared" si="68"/>
        <v>#REF!</v>
      </c>
      <c r="AB189" s="20" t="e">
        <f t="shared" si="69"/>
        <v>#REF!</v>
      </c>
      <c r="AD189" s="20" t="e">
        <f t="shared" si="70"/>
        <v>#REF!</v>
      </c>
      <c r="AE189" s="20" t="e">
        <f t="shared" si="71"/>
        <v>#REF!</v>
      </c>
      <c r="AF189" s="20" t="e">
        <f t="shared" si="72"/>
        <v>#REF!</v>
      </c>
      <c r="AH189" s="20" t="e">
        <f t="shared" si="73"/>
        <v>#REF!</v>
      </c>
      <c r="AI189" s="20" t="e">
        <f t="shared" si="74"/>
        <v>#REF!</v>
      </c>
      <c r="AJ189" s="20" t="e">
        <f t="shared" si="75"/>
        <v>#REF!</v>
      </c>
    </row>
    <row r="190" spans="1:36" ht="13.8" x14ac:dyDescent="0.25">
      <c r="A190" s="25">
        <v>186</v>
      </c>
      <c r="B190" s="41" t="e">
        <f>Samples!#REF!</f>
        <v>#REF!</v>
      </c>
      <c r="C190" s="41" t="e">
        <f>Samples!#REF!</f>
        <v>#REF!</v>
      </c>
      <c r="D190" s="41" t="e">
        <f>Samples!#REF!</f>
        <v>#REF!</v>
      </c>
      <c r="F190" s="20" t="e">
        <f t="shared" si="52"/>
        <v>#REF!</v>
      </c>
      <c r="G190" s="20" t="e">
        <f t="shared" si="53"/>
        <v>#REF!</v>
      </c>
      <c r="H190" s="20" t="e">
        <f t="shared" si="54"/>
        <v>#REF!</v>
      </c>
      <c r="J190" s="20" t="e">
        <f t="shared" si="55"/>
        <v>#REF!</v>
      </c>
      <c r="K190" s="20" t="e">
        <f t="shared" si="56"/>
        <v>#REF!</v>
      </c>
      <c r="L190" s="20" t="e">
        <f t="shared" si="57"/>
        <v>#REF!</v>
      </c>
      <c r="N190" s="20" t="e">
        <f t="shared" si="58"/>
        <v>#REF!</v>
      </c>
      <c r="O190" s="20" t="e">
        <f t="shared" si="59"/>
        <v>#REF!</v>
      </c>
      <c r="P190" s="20" t="e">
        <f t="shared" si="60"/>
        <v>#REF!</v>
      </c>
      <c r="R190" s="22" t="e">
        <f t="shared" si="61"/>
        <v>#REF!</v>
      </c>
      <c r="S190" s="23" t="e">
        <f t="shared" si="62"/>
        <v>#REF!</v>
      </c>
      <c r="T190" s="23" t="e">
        <f t="shared" si="63"/>
        <v>#REF!</v>
      </c>
      <c r="V190" s="20" t="e">
        <f t="shared" si="64"/>
        <v>#REF!</v>
      </c>
      <c r="W190" s="20" t="e">
        <f t="shared" si="65"/>
        <v>#REF!</v>
      </c>
      <c r="X190" s="20" t="e">
        <f t="shared" si="66"/>
        <v>#REF!</v>
      </c>
      <c r="Z190" s="20" t="e">
        <f t="shared" si="67"/>
        <v>#REF!</v>
      </c>
      <c r="AA190" s="20" t="e">
        <f t="shared" si="68"/>
        <v>#REF!</v>
      </c>
      <c r="AB190" s="20" t="e">
        <f t="shared" si="69"/>
        <v>#REF!</v>
      </c>
      <c r="AD190" s="20" t="e">
        <f t="shared" si="70"/>
        <v>#REF!</v>
      </c>
      <c r="AE190" s="20" t="e">
        <f t="shared" si="71"/>
        <v>#REF!</v>
      </c>
      <c r="AF190" s="20" t="e">
        <f t="shared" si="72"/>
        <v>#REF!</v>
      </c>
      <c r="AH190" s="20" t="e">
        <f t="shared" si="73"/>
        <v>#REF!</v>
      </c>
      <c r="AI190" s="20" t="e">
        <f t="shared" si="74"/>
        <v>#REF!</v>
      </c>
      <c r="AJ190" s="20" t="e">
        <f t="shared" si="75"/>
        <v>#REF!</v>
      </c>
    </row>
    <row r="191" spans="1:36" ht="13.8" x14ac:dyDescent="0.25">
      <c r="A191" s="25">
        <v>187</v>
      </c>
      <c r="B191" s="41" t="e">
        <f>Samples!#REF!</f>
        <v>#REF!</v>
      </c>
      <c r="C191" s="41" t="e">
        <f>Samples!#REF!</f>
        <v>#REF!</v>
      </c>
      <c r="D191" s="41" t="e">
        <f>Samples!#REF!</f>
        <v>#REF!</v>
      </c>
      <c r="F191" s="20" t="e">
        <f t="shared" si="52"/>
        <v>#REF!</v>
      </c>
      <c r="G191" s="20" t="e">
        <f t="shared" si="53"/>
        <v>#REF!</v>
      </c>
      <c r="H191" s="20" t="e">
        <f t="shared" si="54"/>
        <v>#REF!</v>
      </c>
      <c r="J191" s="20" t="e">
        <f t="shared" si="55"/>
        <v>#REF!</v>
      </c>
      <c r="K191" s="20" t="e">
        <f t="shared" si="56"/>
        <v>#REF!</v>
      </c>
      <c r="L191" s="20" t="e">
        <f t="shared" si="57"/>
        <v>#REF!</v>
      </c>
      <c r="N191" s="20" t="e">
        <f t="shared" si="58"/>
        <v>#REF!</v>
      </c>
      <c r="O191" s="20" t="e">
        <f t="shared" si="59"/>
        <v>#REF!</v>
      </c>
      <c r="P191" s="20" t="e">
        <f t="shared" si="60"/>
        <v>#REF!</v>
      </c>
      <c r="R191" s="22" t="e">
        <f t="shared" si="61"/>
        <v>#REF!</v>
      </c>
      <c r="S191" s="23" t="e">
        <f t="shared" si="62"/>
        <v>#REF!</v>
      </c>
      <c r="T191" s="23" t="e">
        <f t="shared" si="63"/>
        <v>#REF!</v>
      </c>
      <c r="V191" s="20" t="e">
        <f t="shared" si="64"/>
        <v>#REF!</v>
      </c>
      <c r="W191" s="20" t="e">
        <f t="shared" si="65"/>
        <v>#REF!</v>
      </c>
      <c r="X191" s="20" t="e">
        <f t="shared" si="66"/>
        <v>#REF!</v>
      </c>
      <c r="Z191" s="20" t="e">
        <f t="shared" si="67"/>
        <v>#REF!</v>
      </c>
      <c r="AA191" s="20" t="e">
        <f t="shared" si="68"/>
        <v>#REF!</v>
      </c>
      <c r="AB191" s="20" t="e">
        <f t="shared" si="69"/>
        <v>#REF!</v>
      </c>
      <c r="AD191" s="20" t="e">
        <f t="shared" si="70"/>
        <v>#REF!</v>
      </c>
      <c r="AE191" s="20" t="e">
        <f t="shared" si="71"/>
        <v>#REF!</v>
      </c>
      <c r="AF191" s="20" t="e">
        <f t="shared" si="72"/>
        <v>#REF!</v>
      </c>
      <c r="AH191" s="20" t="e">
        <f t="shared" si="73"/>
        <v>#REF!</v>
      </c>
      <c r="AI191" s="20" t="e">
        <f t="shared" si="74"/>
        <v>#REF!</v>
      </c>
      <c r="AJ191" s="20" t="e">
        <f t="shared" si="75"/>
        <v>#REF!</v>
      </c>
    </row>
    <row r="192" spans="1:36" ht="13.8" x14ac:dyDescent="0.25">
      <c r="A192" s="25">
        <v>188</v>
      </c>
      <c r="B192" s="41" t="e">
        <f>Samples!#REF!</f>
        <v>#REF!</v>
      </c>
      <c r="C192" s="41" t="e">
        <f>Samples!#REF!</f>
        <v>#REF!</v>
      </c>
      <c r="D192" s="41" t="e">
        <f>Samples!#REF!</f>
        <v>#REF!</v>
      </c>
      <c r="F192" s="20" t="e">
        <f t="shared" si="52"/>
        <v>#REF!</v>
      </c>
      <c r="G192" s="20" t="e">
        <f t="shared" si="53"/>
        <v>#REF!</v>
      </c>
      <c r="H192" s="20" t="e">
        <f t="shared" si="54"/>
        <v>#REF!</v>
      </c>
      <c r="J192" s="20" t="e">
        <f t="shared" si="55"/>
        <v>#REF!</v>
      </c>
      <c r="K192" s="20" t="e">
        <f t="shared" si="56"/>
        <v>#REF!</v>
      </c>
      <c r="L192" s="20" t="e">
        <f t="shared" si="57"/>
        <v>#REF!</v>
      </c>
      <c r="N192" s="20" t="e">
        <f t="shared" si="58"/>
        <v>#REF!</v>
      </c>
      <c r="O192" s="20" t="e">
        <f t="shared" si="59"/>
        <v>#REF!</v>
      </c>
      <c r="P192" s="20" t="e">
        <f t="shared" si="60"/>
        <v>#REF!</v>
      </c>
      <c r="R192" s="22" t="e">
        <f t="shared" si="61"/>
        <v>#REF!</v>
      </c>
      <c r="S192" s="23" t="e">
        <f t="shared" si="62"/>
        <v>#REF!</v>
      </c>
      <c r="T192" s="23" t="e">
        <f t="shared" si="63"/>
        <v>#REF!</v>
      </c>
      <c r="V192" s="20" t="e">
        <f t="shared" si="64"/>
        <v>#REF!</v>
      </c>
      <c r="W192" s="20" t="e">
        <f t="shared" si="65"/>
        <v>#REF!</v>
      </c>
      <c r="X192" s="20" t="e">
        <f t="shared" si="66"/>
        <v>#REF!</v>
      </c>
      <c r="Z192" s="20" t="e">
        <f t="shared" si="67"/>
        <v>#REF!</v>
      </c>
      <c r="AA192" s="20" t="e">
        <f t="shared" si="68"/>
        <v>#REF!</v>
      </c>
      <c r="AB192" s="20" t="e">
        <f t="shared" si="69"/>
        <v>#REF!</v>
      </c>
      <c r="AD192" s="20" t="e">
        <f t="shared" si="70"/>
        <v>#REF!</v>
      </c>
      <c r="AE192" s="20" t="e">
        <f t="shared" si="71"/>
        <v>#REF!</v>
      </c>
      <c r="AF192" s="20" t="e">
        <f t="shared" si="72"/>
        <v>#REF!</v>
      </c>
      <c r="AH192" s="20" t="e">
        <f t="shared" si="73"/>
        <v>#REF!</v>
      </c>
      <c r="AI192" s="20" t="e">
        <f t="shared" si="74"/>
        <v>#REF!</v>
      </c>
      <c r="AJ192" s="20" t="e">
        <f t="shared" si="75"/>
        <v>#REF!</v>
      </c>
    </row>
    <row r="193" spans="1:36" ht="13.8" x14ac:dyDescent="0.25">
      <c r="A193" s="25">
        <v>189</v>
      </c>
      <c r="B193" s="41" t="e">
        <f>Samples!#REF!</f>
        <v>#REF!</v>
      </c>
      <c r="C193" s="41" t="e">
        <f>Samples!#REF!</f>
        <v>#REF!</v>
      </c>
      <c r="D193" s="41" t="e">
        <f>Samples!#REF!</f>
        <v>#REF!</v>
      </c>
      <c r="F193" s="20" t="e">
        <f t="shared" si="52"/>
        <v>#REF!</v>
      </c>
      <c r="G193" s="20" t="e">
        <f t="shared" si="53"/>
        <v>#REF!</v>
      </c>
      <c r="H193" s="20" t="e">
        <f t="shared" si="54"/>
        <v>#REF!</v>
      </c>
      <c r="J193" s="20" t="e">
        <f t="shared" si="55"/>
        <v>#REF!</v>
      </c>
      <c r="K193" s="20" t="e">
        <f t="shared" si="56"/>
        <v>#REF!</v>
      </c>
      <c r="L193" s="20" t="e">
        <f t="shared" si="57"/>
        <v>#REF!</v>
      </c>
      <c r="N193" s="20" t="e">
        <f t="shared" si="58"/>
        <v>#REF!</v>
      </c>
      <c r="O193" s="20" t="e">
        <f t="shared" si="59"/>
        <v>#REF!</v>
      </c>
      <c r="P193" s="20" t="e">
        <f t="shared" si="60"/>
        <v>#REF!</v>
      </c>
      <c r="R193" s="22" t="e">
        <f t="shared" si="61"/>
        <v>#REF!</v>
      </c>
      <c r="S193" s="23" t="e">
        <f t="shared" si="62"/>
        <v>#REF!</v>
      </c>
      <c r="T193" s="23" t="e">
        <f t="shared" si="63"/>
        <v>#REF!</v>
      </c>
      <c r="V193" s="20" t="e">
        <f t="shared" si="64"/>
        <v>#REF!</v>
      </c>
      <c r="W193" s="20" t="e">
        <f t="shared" si="65"/>
        <v>#REF!</v>
      </c>
      <c r="X193" s="20" t="e">
        <f t="shared" si="66"/>
        <v>#REF!</v>
      </c>
      <c r="Z193" s="20" t="e">
        <f t="shared" si="67"/>
        <v>#REF!</v>
      </c>
      <c r="AA193" s="20" t="e">
        <f t="shared" si="68"/>
        <v>#REF!</v>
      </c>
      <c r="AB193" s="20" t="e">
        <f t="shared" si="69"/>
        <v>#REF!</v>
      </c>
      <c r="AD193" s="20" t="e">
        <f t="shared" si="70"/>
        <v>#REF!</v>
      </c>
      <c r="AE193" s="20" t="e">
        <f t="shared" si="71"/>
        <v>#REF!</v>
      </c>
      <c r="AF193" s="20" t="e">
        <f t="shared" si="72"/>
        <v>#REF!</v>
      </c>
      <c r="AH193" s="20" t="e">
        <f t="shared" si="73"/>
        <v>#REF!</v>
      </c>
      <c r="AI193" s="20" t="e">
        <f t="shared" si="74"/>
        <v>#REF!</v>
      </c>
      <c r="AJ193" s="20" t="e">
        <f t="shared" si="75"/>
        <v>#REF!</v>
      </c>
    </row>
    <row r="194" spans="1:36" ht="13.8" x14ac:dyDescent="0.25">
      <c r="A194" s="25">
        <v>190</v>
      </c>
      <c r="B194" s="41" t="e">
        <f>Samples!#REF!</f>
        <v>#REF!</v>
      </c>
      <c r="C194" s="41" t="e">
        <f>Samples!#REF!</f>
        <v>#REF!</v>
      </c>
      <c r="D194" s="41" t="e">
        <f>Samples!#REF!</f>
        <v>#REF!</v>
      </c>
      <c r="F194" s="20" t="e">
        <f t="shared" si="52"/>
        <v>#REF!</v>
      </c>
      <c r="G194" s="20" t="e">
        <f t="shared" si="53"/>
        <v>#REF!</v>
      </c>
      <c r="H194" s="20" t="e">
        <f t="shared" si="54"/>
        <v>#REF!</v>
      </c>
      <c r="J194" s="20" t="e">
        <f t="shared" si="55"/>
        <v>#REF!</v>
      </c>
      <c r="K194" s="20" t="e">
        <f t="shared" si="56"/>
        <v>#REF!</v>
      </c>
      <c r="L194" s="20" t="e">
        <f t="shared" si="57"/>
        <v>#REF!</v>
      </c>
      <c r="N194" s="20" t="e">
        <f t="shared" si="58"/>
        <v>#REF!</v>
      </c>
      <c r="O194" s="20" t="e">
        <f t="shared" si="59"/>
        <v>#REF!</v>
      </c>
      <c r="P194" s="20" t="e">
        <f t="shared" si="60"/>
        <v>#REF!</v>
      </c>
      <c r="R194" s="22" t="e">
        <f t="shared" si="61"/>
        <v>#REF!</v>
      </c>
      <c r="S194" s="23" t="e">
        <f t="shared" si="62"/>
        <v>#REF!</v>
      </c>
      <c r="T194" s="23" t="e">
        <f t="shared" si="63"/>
        <v>#REF!</v>
      </c>
      <c r="V194" s="20" t="e">
        <f t="shared" si="64"/>
        <v>#REF!</v>
      </c>
      <c r="W194" s="20" t="e">
        <f t="shared" si="65"/>
        <v>#REF!</v>
      </c>
      <c r="X194" s="20" t="e">
        <f t="shared" si="66"/>
        <v>#REF!</v>
      </c>
      <c r="Z194" s="20" t="e">
        <f t="shared" si="67"/>
        <v>#REF!</v>
      </c>
      <c r="AA194" s="20" t="e">
        <f t="shared" si="68"/>
        <v>#REF!</v>
      </c>
      <c r="AB194" s="20" t="e">
        <f t="shared" si="69"/>
        <v>#REF!</v>
      </c>
      <c r="AD194" s="20" t="e">
        <f t="shared" si="70"/>
        <v>#REF!</v>
      </c>
      <c r="AE194" s="20" t="e">
        <f t="shared" si="71"/>
        <v>#REF!</v>
      </c>
      <c r="AF194" s="20" t="e">
        <f t="shared" si="72"/>
        <v>#REF!</v>
      </c>
      <c r="AH194" s="20" t="e">
        <f t="shared" si="73"/>
        <v>#REF!</v>
      </c>
      <c r="AI194" s="20" t="e">
        <f t="shared" si="74"/>
        <v>#REF!</v>
      </c>
      <c r="AJ194" s="20" t="e">
        <f t="shared" si="75"/>
        <v>#REF!</v>
      </c>
    </row>
    <row r="195" spans="1:36" ht="13.8" x14ac:dyDescent="0.25">
      <c r="A195" s="25">
        <v>191</v>
      </c>
      <c r="B195" s="41" t="e">
        <f>Samples!#REF!</f>
        <v>#REF!</v>
      </c>
      <c r="C195" s="41" t="e">
        <f>Samples!#REF!</f>
        <v>#REF!</v>
      </c>
      <c r="D195" s="41" t="e">
        <f>Samples!#REF!</f>
        <v>#REF!</v>
      </c>
      <c r="F195" s="20" t="e">
        <f t="shared" si="52"/>
        <v>#REF!</v>
      </c>
      <c r="G195" s="20" t="e">
        <f t="shared" si="53"/>
        <v>#REF!</v>
      </c>
      <c r="H195" s="20" t="e">
        <f t="shared" si="54"/>
        <v>#REF!</v>
      </c>
      <c r="J195" s="20" t="e">
        <f t="shared" si="55"/>
        <v>#REF!</v>
      </c>
      <c r="K195" s="20" t="e">
        <f t="shared" si="56"/>
        <v>#REF!</v>
      </c>
      <c r="L195" s="20" t="e">
        <f t="shared" si="57"/>
        <v>#REF!</v>
      </c>
      <c r="N195" s="20" t="e">
        <f t="shared" si="58"/>
        <v>#REF!</v>
      </c>
      <c r="O195" s="20" t="e">
        <f t="shared" si="59"/>
        <v>#REF!</v>
      </c>
      <c r="P195" s="20" t="e">
        <f t="shared" si="60"/>
        <v>#REF!</v>
      </c>
      <c r="R195" s="22" t="e">
        <f t="shared" si="61"/>
        <v>#REF!</v>
      </c>
      <c r="S195" s="23" t="e">
        <f t="shared" si="62"/>
        <v>#REF!</v>
      </c>
      <c r="T195" s="23" t="e">
        <f t="shared" si="63"/>
        <v>#REF!</v>
      </c>
      <c r="V195" s="20" t="e">
        <f t="shared" si="64"/>
        <v>#REF!</v>
      </c>
      <c r="W195" s="20" t="e">
        <f t="shared" si="65"/>
        <v>#REF!</v>
      </c>
      <c r="X195" s="20" t="e">
        <f t="shared" si="66"/>
        <v>#REF!</v>
      </c>
      <c r="Z195" s="20" t="e">
        <f t="shared" si="67"/>
        <v>#REF!</v>
      </c>
      <c r="AA195" s="20" t="e">
        <f t="shared" si="68"/>
        <v>#REF!</v>
      </c>
      <c r="AB195" s="20" t="e">
        <f t="shared" si="69"/>
        <v>#REF!</v>
      </c>
      <c r="AD195" s="20" t="e">
        <f t="shared" si="70"/>
        <v>#REF!</v>
      </c>
      <c r="AE195" s="20" t="e">
        <f t="shared" si="71"/>
        <v>#REF!</v>
      </c>
      <c r="AF195" s="20" t="e">
        <f t="shared" si="72"/>
        <v>#REF!</v>
      </c>
      <c r="AH195" s="20" t="e">
        <f t="shared" si="73"/>
        <v>#REF!</v>
      </c>
      <c r="AI195" s="20" t="e">
        <f t="shared" si="74"/>
        <v>#REF!</v>
      </c>
      <c r="AJ195" s="20" t="e">
        <f t="shared" si="75"/>
        <v>#REF!</v>
      </c>
    </row>
    <row r="196" spans="1:36" ht="13.8" x14ac:dyDescent="0.25">
      <c r="A196" s="25">
        <v>192</v>
      </c>
      <c r="B196" s="41" t="e">
        <f>Samples!#REF!</f>
        <v>#REF!</v>
      </c>
      <c r="C196" s="41" t="e">
        <f>Samples!#REF!</f>
        <v>#REF!</v>
      </c>
      <c r="D196" s="41" t="e">
        <f>Samples!#REF!</f>
        <v>#REF!</v>
      </c>
      <c r="F196" s="20" t="e">
        <f t="shared" si="52"/>
        <v>#REF!</v>
      </c>
      <c r="G196" s="20" t="e">
        <f t="shared" si="53"/>
        <v>#REF!</v>
      </c>
      <c r="H196" s="20" t="e">
        <f t="shared" si="54"/>
        <v>#REF!</v>
      </c>
      <c r="J196" s="20" t="e">
        <f t="shared" si="55"/>
        <v>#REF!</v>
      </c>
      <c r="K196" s="20" t="e">
        <f t="shared" si="56"/>
        <v>#REF!</v>
      </c>
      <c r="L196" s="20" t="e">
        <f t="shared" si="57"/>
        <v>#REF!</v>
      </c>
      <c r="N196" s="20" t="e">
        <f t="shared" si="58"/>
        <v>#REF!</v>
      </c>
      <c r="O196" s="20" t="e">
        <f t="shared" si="59"/>
        <v>#REF!</v>
      </c>
      <c r="P196" s="20" t="e">
        <f t="shared" si="60"/>
        <v>#REF!</v>
      </c>
      <c r="R196" s="22" t="e">
        <f t="shared" si="61"/>
        <v>#REF!</v>
      </c>
      <c r="S196" s="23" t="e">
        <f t="shared" si="62"/>
        <v>#REF!</v>
      </c>
      <c r="T196" s="23" t="e">
        <f t="shared" si="63"/>
        <v>#REF!</v>
      </c>
      <c r="V196" s="20" t="e">
        <f t="shared" si="64"/>
        <v>#REF!</v>
      </c>
      <c r="W196" s="20" t="e">
        <f t="shared" si="65"/>
        <v>#REF!</v>
      </c>
      <c r="X196" s="20" t="e">
        <f t="shared" si="66"/>
        <v>#REF!</v>
      </c>
      <c r="Z196" s="20" t="e">
        <f t="shared" si="67"/>
        <v>#REF!</v>
      </c>
      <c r="AA196" s="20" t="e">
        <f t="shared" si="68"/>
        <v>#REF!</v>
      </c>
      <c r="AB196" s="20" t="e">
        <f t="shared" si="69"/>
        <v>#REF!</v>
      </c>
      <c r="AD196" s="20" t="e">
        <f t="shared" si="70"/>
        <v>#REF!</v>
      </c>
      <c r="AE196" s="20" t="e">
        <f t="shared" si="71"/>
        <v>#REF!</v>
      </c>
      <c r="AF196" s="20" t="e">
        <f t="shared" si="72"/>
        <v>#REF!</v>
      </c>
      <c r="AH196" s="20" t="e">
        <f t="shared" si="73"/>
        <v>#REF!</v>
      </c>
      <c r="AI196" s="20" t="e">
        <f t="shared" si="74"/>
        <v>#REF!</v>
      </c>
      <c r="AJ196" s="20" t="e">
        <f t="shared" si="75"/>
        <v>#REF!</v>
      </c>
    </row>
    <row r="197" spans="1:36" ht="13.8" x14ac:dyDescent="0.25">
      <c r="A197" s="25">
        <v>193</v>
      </c>
      <c r="B197" s="41" t="e">
        <f>Samples!#REF!</f>
        <v>#REF!</v>
      </c>
      <c r="C197" s="41" t="e">
        <f>Samples!#REF!</f>
        <v>#REF!</v>
      </c>
      <c r="D197" s="41" t="e">
        <f>Samples!#REF!</f>
        <v>#REF!</v>
      </c>
      <c r="F197" s="20" t="e">
        <f t="shared" si="52"/>
        <v>#REF!</v>
      </c>
      <c r="G197" s="20" t="e">
        <f t="shared" si="53"/>
        <v>#REF!</v>
      </c>
      <c r="H197" s="20" t="e">
        <f t="shared" si="54"/>
        <v>#REF!</v>
      </c>
      <c r="J197" s="20" t="e">
        <f t="shared" si="55"/>
        <v>#REF!</v>
      </c>
      <c r="K197" s="20" t="e">
        <f t="shared" si="56"/>
        <v>#REF!</v>
      </c>
      <c r="L197" s="20" t="e">
        <f t="shared" si="57"/>
        <v>#REF!</v>
      </c>
      <c r="N197" s="20" t="e">
        <f t="shared" si="58"/>
        <v>#REF!</v>
      </c>
      <c r="O197" s="20" t="e">
        <f t="shared" si="59"/>
        <v>#REF!</v>
      </c>
      <c r="P197" s="20" t="e">
        <f t="shared" si="60"/>
        <v>#REF!</v>
      </c>
      <c r="R197" s="22" t="e">
        <f t="shared" si="61"/>
        <v>#REF!</v>
      </c>
      <c r="S197" s="23" t="e">
        <f t="shared" si="62"/>
        <v>#REF!</v>
      </c>
      <c r="T197" s="23" t="e">
        <f t="shared" si="63"/>
        <v>#REF!</v>
      </c>
      <c r="V197" s="20" t="e">
        <f t="shared" si="64"/>
        <v>#REF!</v>
      </c>
      <c r="W197" s="20" t="e">
        <f t="shared" si="65"/>
        <v>#REF!</v>
      </c>
      <c r="X197" s="20" t="e">
        <f t="shared" si="66"/>
        <v>#REF!</v>
      </c>
      <c r="Z197" s="20" t="e">
        <f t="shared" si="67"/>
        <v>#REF!</v>
      </c>
      <c r="AA197" s="20" t="e">
        <f t="shared" si="68"/>
        <v>#REF!</v>
      </c>
      <c r="AB197" s="20" t="e">
        <f t="shared" si="69"/>
        <v>#REF!</v>
      </c>
      <c r="AD197" s="20" t="e">
        <f t="shared" si="70"/>
        <v>#REF!</v>
      </c>
      <c r="AE197" s="20" t="e">
        <f t="shared" si="71"/>
        <v>#REF!</v>
      </c>
      <c r="AF197" s="20" t="e">
        <f t="shared" si="72"/>
        <v>#REF!</v>
      </c>
      <c r="AH197" s="20" t="e">
        <f t="shared" si="73"/>
        <v>#REF!</v>
      </c>
      <c r="AI197" s="20" t="e">
        <f t="shared" si="74"/>
        <v>#REF!</v>
      </c>
      <c r="AJ197" s="20" t="e">
        <f t="shared" si="75"/>
        <v>#REF!</v>
      </c>
    </row>
    <row r="198" spans="1:36" ht="13.8" x14ac:dyDescent="0.25">
      <c r="A198" s="25">
        <v>194</v>
      </c>
      <c r="B198" s="41" t="e">
        <f>Samples!#REF!</f>
        <v>#REF!</v>
      </c>
      <c r="C198" s="41" t="e">
        <f>Samples!#REF!</f>
        <v>#REF!</v>
      </c>
      <c r="D198" s="41" t="e">
        <f>Samples!#REF!</f>
        <v>#REF!</v>
      </c>
      <c r="F198" s="20" t="e">
        <f t="shared" ref="F198:F261" si="76">B198/255</f>
        <v>#REF!</v>
      </c>
      <c r="G198" s="20" t="e">
        <f t="shared" ref="G198:G261" si="77">C198/255</f>
        <v>#REF!</v>
      </c>
      <c r="H198" s="20" t="e">
        <f t="shared" ref="H198:H261" si="78">D198/255</f>
        <v>#REF!</v>
      </c>
      <c r="J198" s="20" t="e">
        <f t="shared" ref="J198:J261" si="79">IF(F198 &gt; 0.04045, ((F198 +0.0555)/1.0555)^2.4,F198/12.92)</f>
        <v>#REF!</v>
      </c>
      <c r="K198" s="20" t="e">
        <f t="shared" ref="K198:K261" si="80">IF(G198 &gt; 0.04045, ((G198 +0.0555)/1.0555)^2.4,G198/12.92)</f>
        <v>#REF!</v>
      </c>
      <c r="L198" s="20" t="e">
        <f t="shared" ref="L198:L261" si="81">IF(H198 &gt; 0.04045, ((H198 +0.0555)/1.0555)^2.4,H198/12.92)</f>
        <v>#REF!</v>
      </c>
      <c r="N198" s="20" t="e">
        <f t="shared" ref="N198:N261" si="82">0.4124*J198+0.3576*K198+0.1805*L198</f>
        <v>#REF!</v>
      </c>
      <c r="O198" s="20" t="e">
        <f t="shared" ref="O198:O261" si="83">0.2126*J198+0.7152*K198+0.0722*L198</f>
        <v>#REF!</v>
      </c>
      <c r="P198" s="20" t="e">
        <f t="shared" ref="P198:P261" si="84">0.0193*J198+0.1192*K198+0.9505*L198</f>
        <v>#REF!</v>
      </c>
      <c r="R198" s="22" t="e">
        <f t="shared" ref="R198:R261" si="85">(116*AI198)-16</f>
        <v>#REF!</v>
      </c>
      <c r="S198" s="23" t="e">
        <f t="shared" ref="S198:S261" si="86">500*(AH198-AI198)</f>
        <v>#REF!</v>
      </c>
      <c r="T198" s="23" t="e">
        <f t="shared" ref="T198:T261" si="87">200*(AI198-AJ198)</f>
        <v>#REF!</v>
      </c>
      <c r="V198" s="20" t="e">
        <f t="shared" ref="V198:V261" si="88">SQRT(R198^2+S198^2+T198^2)</f>
        <v>#REF!</v>
      </c>
      <c r="W198" s="20" t="e">
        <f t="shared" ref="W198:W261" si="89">ACOS(R198/V198)</f>
        <v>#REF!</v>
      </c>
      <c r="X198" s="20" t="e">
        <f t="shared" ref="X198:X261" si="90">ATAN2(S198,T198)</f>
        <v>#REF!</v>
      </c>
      <c r="Z198" s="20" t="e">
        <f t="shared" ref="Z198:Z261" si="91">(116 * IF(O198/100 &gt; 0.008856,(O198/100)^(1/3),(7.787*O198/100)+(16/116))) - 16</f>
        <v>#REF!</v>
      </c>
      <c r="AA198" s="20" t="e">
        <f t="shared" ref="AA198:AA261" si="92">13*Z198*(( 4 * N198 ) / ( N198 + ( 15 * O198 ) + ( 3 * P198 ) ) - ( 4 * 95.047) / ( 95.047 + ( 15 * 100 ) + ( 3 * 108.883 ) ))</f>
        <v>#REF!</v>
      </c>
      <c r="AB198" s="20" t="e">
        <f t="shared" ref="AB198:AB261" si="93">13*Z198*(( 9 * O198 ) / ( N198 + ( 15 * O198 ) + ( 3 * P198 ) )-( 9 * 100 ) / ( 95.047 + ( 15 * 100 ) + ( 3 * 108.883 ) ))</f>
        <v>#REF!</v>
      </c>
      <c r="AD198" s="20" t="e">
        <f t="shared" ref="AD198:AD261" si="94">N198/0.9505</f>
        <v>#REF!</v>
      </c>
      <c r="AE198" s="20" t="e">
        <f t="shared" ref="AE198:AE261" si="95">O198</f>
        <v>#REF!</v>
      </c>
      <c r="AF198" s="20" t="e">
        <f t="shared" ref="AF198:AF261" si="96">P198/1.089</f>
        <v>#REF!</v>
      </c>
      <c r="AH198" s="20" t="e">
        <f t="shared" ref="AH198:AH261" si="97">IF(AD198 &gt; 0.008856, AD198^(1/3), (7.787*AD198)+(16/116))</f>
        <v>#REF!</v>
      </c>
      <c r="AI198" s="20" t="e">
        <f t="shared" ref="AI198:AI261" si="98">IF(AE198 &gt; 0.008856, AE198^(1/3), (7.787*AE198)+(16/116))</f>
        <v>#REF!</v>
      </c>
      <c r="AJ198" s="20" t="e">
        <f t="shared" ref="AJ198:AJ261" si="99">IF(AF198 &gt; 0.008856, AF198^(1/3), (7.787*AF198)+(16/116))</f>
        <v>#REF!</v>
      </c>
    </row>
    <row r="199" spans="1:36" ht="13.8" x14ac:dyDescent="0.25">
      <c r="A199" s="25">
        <v>195</v>
      </c>
      <c r="B199" s="41" t="e">
        <f>Samples!#REF!</f>
        <v>#REF!</v>
      </c>
      <c r="C199" s="41" t="e">
        <f>Samples!#REF!</f>
        <v>#REF!</v>
      </c>
      <c r="D199" s="41" t="e">
        <f>Samples!#REF!</f>
        <v>#REF!</v>
      </c>
      <c r="F199" s="20" t="e">
        <f t="shared" si="76"/>
        <v>#REF!</v>
      </c>
      <c r="G199" s="20" t="e">
        <f t="shared" si="77"/>
        <v>#REF!</v>
      </c>
      <c r="H199" s="20" t="e">
        <f t="shared" si="78"/>
        <v>#REF!</v>
      </c>
      <c r="J199" s="20" t="e">
        <f t="shared" si="79"/>
        <v>#REF!</v>
      </c>
      <c r="K199" s="20" t="e">
        <f t="shared" si="80"/>
        <v>#REF!</v>
      </c>
      <c r="L199" s="20" t="e">
        <f t="shared" si="81"/>
        <v>#REF!</v>
      </c>
      <c r="N199" s="20" t="e">
        <f t="shared" si="82"/>
        <v>#REF!</v>
      </c>
      <c r="O199" s="20" t="e">
        <f t="shared" si="83"/>
        <v>#REF!</v>
      </c>
      <c r="P199" s="20" t="e">
        <f t="shared" si="84"/>
        <v>#REF!</v>
      </c>
      <c r="R199" s="22" t="e">
        <f t="shared" si="85"/>
        <v>#REF!</v>
      </c>
      <c r="S199" s="23" t="e">
        <f t="shared" si="86"/>
        <v>#REF!</v>
      </c>
      <c r="T199" s="23" t="e">
        <f t="shared" si="87"/>
        <v>#REF!</v>
      </c>
      <c r="V199" s="20" t="e">
        <f t="shared" si="88"/>
        <v>#REF!</v>
      </c>
      <c r="W199" s="20" t="e">
        <f t="shared" si="89"/>
        <v>#REF!</v>
      </c>
      <c r="X199" s="20" t="e">
        <f t="shared" si="90"/>
        <v>#REF!</v>
      </c>
      <c r="Z199" s="20" t="e">
        <f t="shared" si="91"/>
        <v>#REF!</v>
      </c>
      <c r="AA199" s="20" t="e">
        <f t="shared" si="92"/>
        <v>#REF!</v>
      </c>
      <c r="AB199" s="20" t="e">
        <f t="shared" si="93"/>
        <v>#REF!</v>
      </c>
      <c r="AD199" s="20" t="e">
        <f t="shared" si="94"/>
        <v>#REF!</v>
      </c>
      <c r="AE199" s="20" t="e">
        <f t="shared" si="95"/>
        <v>#REF!</v>
      </c>
      <c r="AF199" s="20" t="e">
        <f t="shared" si="96"/>
        <v>#REF!</v>
      </c>
      <c r="AH199" s="20" t="e">
        <f t="shared" si="97"/>
        <v>#REF!</v>
      </c>
      <c r="AI199" s="20" t="e">
        <f t="shared" si="98"/>
        <v>#REF!</v>
      </c>
      <c r="AJ199" s="20" t="e">
        <f t="shared" si="99"/>
        <v>#REF!</v>
      </c>
    </row>
    <row r="200" spans="1:36" ht="13.8" x14ac:dyDescent="0.25">
      <c r="A200" s="25">
        <v>196</v>
      </c>
      <c r="B200" s="41" t="e">
        <f>Samples!#REF!</f>
        <v>#REF!</v>
      </c>
      <c r="C200" s="41" t="e">
        <f>Samples!#REF!</f>
        <v>#REF!</v>
      </c>
      <c r="D200" s="41" t="e">
        <f>Samples!#REF!</f>
        <v>#REF!</v>
      </c>
      <c r="F200" s="20" t="e">
        <f t="shared" si="76"/>
        <v>#REF!</v>
      </c>
      <c r="G200" s="20" t="e">
        <f t="shared" si="77"/>
        <v>#REF!</v>
      </c>
      <c r="H200" s="20" t="e">
        <f t="shared" si="78"/>
        <v>#REF!</v>
      </c>
      <c r="J200" s="20" t="e">
        <f t="shared" si="79"/>
        <v>#REF!</v>
      </c>
      <c r="K200" s="20" t="e">
        <f t="shared" si="80"/>
        <v>#REF!</v>
      </c>
      <c r="L200" s="20" t="e">
        <f t="shared" si="81"/>
        <v>#REF!</v>
      </c>
      <c r="N200" s="20" t="e">
        <f t="shared" si="82"/>
        <v>#REF!</v>
      </c>
      <c r="O200" s="20" t="e">
        <f t="shared" si="83"/>
        <v>#REF!</v>
      </c>
      <c r="P200" s="20" t="e">
        <f t="shared" si="84"/>
        <v>#REF!</v>
      </c>
      <c r="R200" s="22" t="e">
        <f t="shared" si="85"/>
        <v>#REF!</v>
      </c>
      <c r="S200" s="23" t="e">
        <f t="shared" si="86"/>
        <v>#REF!</v>
      </c>
      <c r="T200" s="23" t="e">
        <f t="shared" si="87"/>
        <v>#REF!</v>
      </c>
      <c r="V200" s="20" t="e">
        <f t="shared" si="88"/>
        <v>#REF!</v>
      </c>
      <c r="W200" s="20" t="e">
        <f t="shared" si="89"/>
        <v>#REF!</v>
      </c>
      <c r="X200" s="20" t="e">
        <f t="shared" si="90"/>
        <v>#REF!</v>
      </c>
      <c r="Z200" s="20" t="e">
        <f t="shared" si="91"/>
        <v>#REF!</v>
      </c>
      <c r="AA200" s="20" t="e">
        <f t="shared" si="92"/>
        <v>#REF!</v>
      </c>
      <c r="AB200" s="20" t="e">
        <f t="shared" si="93"/>
        <v>#REF!</v>
      </c>
      <c r="AD200" s="20" t="e">
        <f t="shared" si="94"/>
        <v>#REF!</v>
      </c>
      <c r="AE200" s="20" t="e">
        <f t="shared" si="95"/>
        <v>#REF!</v>
      </c>
      <c r="AF200" s="20" t="e">
        <f t="shared" si="96"/>
        <v>#REF!</v>
      </c>
      <c r="AH200" s="20" t="e">
        <f t="shared" si="97"/>
        <v>#REF!</v>
      </c>
      <c r="AI200" s="20" t="e">
        <f t="shared" si="98"/>
        <v>#REF!</v>
      </c>
      <c r="AJ200" s="20" t="e">
        <f t="shared" si="99"/>
        <v>#REF!</v>
      </c>
    </row>
    <row r="201" spans="1:36" ht="13.8" x14ac:dyDescent="0.25">
      <c r="A201" s="25">
        <v>197</v>
      </c>
      <c r="B201" s="41" t="e">
        <f>Samples!#REF!</f>
        <v>#REF!</v>
      </c>
      <c r="C201" s="41" t="e">
        <f>Samples!#REF!</f>
        <v>#REF!</v>
      </c>
      <c r="D201" s="41" t="e">
        <f>Samples!#REF!</f>
        <v>#REF!</v>
      </c>
      <c r="F201" s="20" t="e">
        <f t="shared" si="76"/>
        <v>#REF!</v>
      </c>
      <c r="G201" s="20" t="e">
        <f t="shared" si="77"/>
        <v>#REF!</v>
      </c>
      <c r="H201" s="20" t="e">
        <f t="shared" si="78"/>
        <v>#REF!</v>
      </c>
      <c r="J201" s="20" t="e">
        <f t="shared" si="79"/>
        <v>#REF!</v>
      </c>
      <c r="K201" s="20" t="e">
        <f t="shared" si="80"/>
        <v>#REF!</v>
      </c>
      <c r="L201" s="20" t="e">
        <f t="shared" si="81"/>
        <v>#REF!</v>
      </c>
      <c r="N201" s="20" t="e">
        <f t="shared" si="82"/>
        <v>#REF!</v>
      </c>
      <c r="O201" s="20" t="e">
        <f t="shared" si="83"/>
        <v>#REF!</v>
      </c>
      <c r="P201" s="20" t="e">
        <f t="shared" si="84"/>
        <v>#REF!</v>
      </c>
      <c r="R201" s="22" t="e">
        <f t="shared" si="85"/>
        <v>#REF!</v>
      </c>
      <c r="S201" s="23" t="e">
        <f t="shared" si="86"/>
        <v>#REF!</v>
      </c>
      <c r="T201" s="23" t="e">
        <f t="shared" si="87"/>
        <v>#REF!</v>
      </c>
      <c r="V201" s="20" t="e">
        <f t="shared" si="88"/>
        <v>#REF!</v>
      </c>
      <c r="W201" s="20" t="e">
        <f t="shared" si="89"/>
        <v>#REF!</v>
      </c>
      <c r="X201" s="20" t="e">
        <f t="shared" si="90"/>
        <v>#REF!</v>
      </c>
      <c r="Z201" s="20" t="e">
        <f t="shared" si="91"/>
        <v>#REF!</v>
      </c>
      <c r="AA201" s="20" t="e">
        <f t="shared" si="92"/>
        <v>#REF!</v>
      </c>
      <c r="AB201" s="20" t="e">
        <f t="shared" si="93"/>
        <v>#REF!</v>
      </c>
      <c r="AD201" s="20" t="e">
        <f t="shared" si="94"/>
        <v>#REF!</v>
      </c>
      <c r="AE201" s="20" t="e">
        <f t="shared" si="95"/>
        <v>#REF!</v>
      </c>
      <c r="AF201" s="20" t="e">
        <f t="shared" si="96"/>
        <v>#REF!</v>
      </c>
      <c r="AH201" s="20" t="e">
        <f t="shared" si="97"/>
        <v>#REF!</v>
      </c>
      <c r="AI201" s="20" t="e">
        <f t="shared" si="98"/>
        <v>#REF!</v>
      </c>
      <c r="AJ201" s="20" t="e">
        <f t="shared" si="99"/>
        <v>#REF!</v>
      </c>
    </row>
    <row r="202" spans="1:36" ht="13.8" x14ac:dyDescent="0.25">
      <c r="A202" s="25">
        <v>198</v>
      </c>
      <c r="B202" s="41" t="e">
        <f>Samples!#REF!</f>
        <v>#REF!</v>
      </c>
      <c r="C202" s="41" t="e">
        <f>Samples!#REF!</f>
        <v>#REF!</v>
      </c>
      <c r="D202" s="41" t="e">
        <f>Samples!#REF!</f>
        <v>#REF!</v>
      </c>
      <c r="F202" s="20" t="e">
        <f t="shared" si="76"/>
        <v>#REF!</v>
      </c>
      <c r="G202" s="20" t="e">
        <f t="shared" si="77"/>
        <v>#REF!</v>
      </c>
      <c r="H202" s="20" t="e">
        <f t="shared" si="78"/>
        <v>#REF!</v>
      </c>
      <c r="J202" s="20" t="e">
        <f t="shared" si="79"/>
        <v>#REF!</v>
      </c>
      <c r="K202" s="20" t="e">
        <f t="shared" si="80"/>
        <v>#REF!</v>
      </c>
      <c r="L202" s="20" t="e">
        <f t="shared" si="81"/>
        <v>#REF!</v>
      </c>
      <c r="N202" s="20" t="e">
        <f t="shared" si="82"/>
        <v>#REF!</v>
      </c>
      <c r="O202" s="20" t="e">
        <f t="shared" si="83"/>
        <v>#REF!</v>
      </c>
      <c r="P202" s="20" t="e">
        <f t="shared" si="84"/>
        <v>#REF!</v>
      </c>
      <c r="R202" s="22" t="e">
        <f t="shared" si="85"/>
        <v>#REF!</v>
      </c>
      <c r="S202" s="23" t="e">
        <f t="shared" si="86"/>
        <v>#REF!</v>
      </c>
      <c r="T202" s="23" t="e">
        <f t="shared" si="87"/>
        <v>#REF!</v>
      </c>
      <c r="V202" s="20" t="e">
        <f t="shared" si="88"/>
        <v>#REF!</v>
      </c>
      <c r="W202" s="20" t="e">
        <f t="shared" si="89"/>
        <v>#REF!</v>
      </c>
      <c r="X202" s="20" t="e">
        <f t="shared" si="90"/>
        <v>#REF!</v>
      </c>
      <c r="Z202" s="20" t="e">
        <f t="shared" si="91"/>
        <v>#REF!</v>
      </c>
      <c r="AA202" s="20" t="e">
        <f t="shared" si="92"/>
        <v>#REF!</v>
      </c>
      <c r="AB202" s="20" t="e">
        <f t="shared" si="93"/>
        <v>#REF!</v>
      </c>
      <c r="AD202" s="20" t="e">
        <f t="shared" si="94"/>
        <v>#REF!</v>
      </c>
      <c r="AE202" s="20" t="e">
        <f t="shared" si="95"/>
        <v>#REF!</v>
      </c>
      <c r="AF202" s="20" t="e">
        <f t="shared" si="96"/>
        <v>#REF!</v>
      </c>
      <c r="AH202" s="20" t="e">
        <f t="shared" si="97"/>
        <v>#REF!</v>
      </c>
      <c r="AI202" s="20" t="e">
        <f t="shared" si="98"/>
        <v>#REF!</v>
      </c>
      <c r="AJ202" s="20" t="e">
        <f t="shared" si="99"/>
        <v>#REF!</v>
      </c>
    </row>
    <row r="203" spans="1:36" ht="13.8" x14ac:dyDescent="0.25">
      <c r="A203" s="25">
        <v>199</v>
      </c>
      <c r="B203" s="41" t="e">
        <f>Samples!#REF!</f>
        <v>#REF!</v>
      </c>
      <c r="C203" s="41" t="e">
        <f>Samples!#REF!</f>
        <v>#REF!</v>
      </c>
      <c r="D203" s="41" t="e">
        <f>Samples!#REF!</f>
        <v>#REF!</v>
      </c>
      <c r="F203" s="20" t="e">
        <f t="shared" si="76"/>
        <v>#REF!</v>
      </c>
      <c r="G203" s="20" t="e">
        <f t="shared" si="77"/>
        <v>#REF!</v>
      </c>
      <c r="H203" s="20" t="e">
        <f t="shared" si="78"/>
        <v>#REF!</v>
      </c>
      <c r="J203" s="20" t="e">
        <f t="shared" si="79"/>
        <v>#REF!</v>
      </c>
      <c r="K203" s="20" t="e">
        <f t="shared" si="80"/>
        <v>#REF!</v>
      </c>
      <c r="L203" s="20" t="e">
        <f t="shared" si="81"/>
        <v>#REF!</v>
      </c>
      <c r="N203" s="20" t="e">
        <f t="shared" si="82"/>
        <v>#REF!</v>
      </c>
      <c r="O203" s="20" t="e">
        <f t="shared" si="83"/>
        <v>#REF!</v>
      </c>
      <c r="P203" s="20" t="e">
        <f t="shared" si="84"/>
        <v>#REF!</v>
      </c>
      <c r="R203" s="22" t="e">
        <f t="shared" si="85"/>
        <v>#REF!</v>
      </c>
      <c r="S203" s="23" t="e">
        <f t="shared" si="86"/>
        <v>#REF!</v>
      </c>
      <c r="T203" s="23" t="e">
        <f t="shared" si="87"/>
        <v>#REF!</v>
      </c>
      <c r="V203" s="20" t="e">
        <f t="shared" si="88"/>
        <v>#REF!</v>
      </c>
      <c r="W203" s="20" t="e">
        <f t="shared" si="89"/>
        <v>#REF!</v>
      </c>
      <c r="X203" s="20" t="e">
        <f t="shared" si="90"/>
        <v>#REF!</v>
      </c>
      <c r="Z203" s="20" t="e">
        <f t="shared" si="91"/>
        <v>#REF!</v>
      </c>
      <c r="AA203" s="20" t="e">
        <f t="shared" si="92"/>
        <v>#REF!</v>
      </c>
      <c r="AB203" s="20" t="e">
        <f t="shared" si="93"/>
        <v>#REF!</v>
      </c>
      <c r="AD203" s="20" t="e">
        <f t="shared" si="94"/>
        <v>#REF!</v>
      </c>
      <c r="AE203" s="20" t="e">
        <f t="shared" si="95"/>
        <v>#REF!</v>
      </c>
      <c r="AF203" s="20" t="e">
        <f t="shared" si="96"/>
        <v>#REF!</v>
      </c>
      <c r="AH203" s="20" t="e">
        <f t="shared" si="97"/>
        <v>#REF!</v>
      </c>
      <c r="AI203" s="20" t="e">
        <f t="shared" si="98"/>
        <v>#REF!</v>
      </c>
      <c r="AJ203" s="20" t="e">
        <f t="shared" si="99"/>
        <v>#REF!</v>
      </c>
    </row>
    <row r="204" spans="1:36" ht="13.8" x14ac:dyDescent="0.25">
      <c r="A204" s="25">
        <v>200</v>
      </c>
      <c r="B204" s="41" t="e">
        <f>Samples!#REF!</f>
        <v>#REF!</v>
      </c>
      <c r="C204" s="41" t="e">
        <f>Samples!#REF!</f>
        <v>#REF!</v>
      </c>
      <c r="D204" s="41" t="e">
        <f>Samples!#REF!</f>
        <v>#REF!</v>
      </c>
      <c r="F204" s="20" t="e">
        <f t="shared" si="76"/>
        <v>#REF!</v>
      </c>
      <c r="G204" s="20" t="e">
        <f t="shared" si="77"/>
        <v>#REF!</v>
      </c>
      <c r="H204" s="20" t="e">
        <f t="shared" si="78"/>
        <v>#REF!</v>
      </c>
      <c r="J204" s="20" t="e">
        <f t="shared" si="79"/>
        <v>#REF!</v>
      </c>
      <c r="K204" s="20" t="e">
        <f t="shared" si="80"/>
        <v>#REF!</v>
      </c>
      <c r="L204" s="20" t="e">
        <f t="shared" si="81"/>
        <v>#REF!</v>
      </c>
      <c r="N204" s="20" t="e">
        <f t="shared" si="82"/>
        <v>#REF!</v>
      </c>
      <c r="O204" s="20" t="e">
        <f t="shared" si="83"/>
        <v>#REF!</v>
      </c>
      <c r="P204" s="20" t="e">
        <f t="shared" si="84"/>
        <v>#REF!</v>
      </c>
      <c r="R204" s="22" t="e">
        <f t="shared" si="85"/>
        <v>#REF!</v>
      </c>
      <c r="S204" s="23" t="e">
        <f t="shared" si="86"/>
        <v>#REF!</v>
      </c>
      <c r="T204" s="23" t="e">
        <f t="shared" si="87"/>
        <v>#REF!</v>
      </c>
      <c r="V204" s="20" t="e">
        <f t="shared" si="88"/>
        <v>#REF!</v>
      </c>
      <c r="W204" s="20" t="e">
        <f t="shared" si="89"/>
        <v>#REF!</v>
      </c>
      <c r="X204" s="20" t="e">
        <f t="shared" si="90"/>
        <v>#REF!</v>
      </c>
      <c r="Z204" s="20" t="e">
        <f t="shared" si="91"/>
        <v>#REF!</v>
      </c>
      <c r="AA204" s="20" t="e">
        <f t="shared" si="92"/>
        <v>#REF!</v>
      </c>
      <c r="AB204" s="20" t="e">
        <f t="shared" si="93"/>
        <v>#REF!</v>
      </c>
      <c r="AD204" s="20" t="e">
        <f t="shared" si="94"/>
        <v>#REF!</v>
      </c>
      <c r="AE204" s="20" t="e">
        <f t="shared" si="95"/>
        <v>#REF!</v>
      </c>
      <c r="AF204" s="20" t="e">
        <f t="shared" si="96"/>
        <v>#REF!</v>
      </c>
      <c r="AH204" s="20" t="e">
        <f t="shared" si="97"/>
        <v>#REF!</v>
      </c>
      <c r="AI204" s="20" t="e">
        <f t="shared" si="98"/>
        <v>#REF!</v>
      </c>
      <c r="AJ204" s="20" t="e">
        <f t="shared" si="99"/>
        <v>#REF!</v>
      </c>
    </row>
    <row r="205" spans="1:36" ht="13.8" x14ac:dyDescent="0.25">
      <c r="A205" s="25">
        <v>201</v>
      </c>
      <c r="B205" s="41" t="e">
        <f>Samples!#REF!</f>
        <v>#REF!</v>
      </c>
      <c r="C205" s="41" t="e">
        <f>Samples!#REF!</f>
        <v>#REF!</v>
      </c>
      <c r="D205" s="41" t="e">
        <f>Samples!#REF!</f>
        <v>#REF!</v>
      </c>
      <c r="F205" s="20" t="e">
        <f t="shared" si="76"/>
        <v>#REF!</v>
      </c>
      <c r="G205" s="20" t="e">
        <f t="shared" si="77"/>
        <v>#REF!</v>
      </c>
      <c r="H205" s="20" t="e">
        <f t="shared" si="78"/>
        <v>#REF!</v>
      </c>
      <c r="J205" s="20" t="e">
        <f t="shared" si="79"/>
        <v>#REF!</v>
      </c>
      <c r="K205" s="20" t="e">
        <f t="shared" si="80"/>
        <v>#REF!</v>
      </c>
      <c r="L205" s="20" t="e">
        <f t="shared" si="81"/>
        <v>#REF!</v>
      </c>
      <c r="N205" s="20" t="e">
        <f t="shared" si="82"/>
        <v>#REF!</v>
      </c>
      <c r="O205" s="20" t="e">
        <f t="shared" si="83"/>
        <v>#REF!</v>
      </c>
      <c r="P205" s="20" t="e">
        <f t="shared" si="84"/>
        <v>#REF!</v>
      </c>
      <c r="R205" s="22" t="e">
        <f t="shared" si="85"/>
        <v>#REF!</v>
      </c>
      <c r="S205" s="23" t="e">
        <f t="shared" si="86"/>
        <v>#REF!</v>
      </c>
      <c r="T205" s="23" t="e">
        <f t="shared" si="87"/>
        <v>#REF!</v>
      </c>
      <c r="V205" s="20" t="e">
        <f t="shared" si="88"/>
        <v>#REF!</v>
      </c>
      <c r="W205" s="20" t="e">
        <f t="shared" si="89"/>
        <v>#REF!</v>
      </c>
      <c r="X205" s="20" t="e">
        <f t="shared" si="90"/>
        <v>#REF!</v>
      </c>
      <c r="Z205" s="20" t="e">
        <f t="shared" si="91"/>
        <v>#REF!</v>
      </c>
      <c r="AA205" s="20" t="e">
        <f t="shared" si="92"/>
        <v>#REF!</v>
      </c>
      <c r="AB205" s="20" t="e">
        <f t="shared" si="93"/>
        <v>#REF!</v>
      </c>
      <c r="AD205" s="20" t="e">
        <f t="shared" si="94"/>
        <v>#REF!</v>
      </c>
      <c r="AE205" s="20" t="e">
        <f t="shared" si="95"/>
        <v>#REF!</v>
      </c>
      <c r="AF205" s="20" t="e">
        <f t="shared" si="96"/>
        <v>#REF!</v>
      </c>
      <c r="AH205" s="20" t="e">
        <f t="shared" si="97"/>
        <v>#REF!</v>
      </c>
      <c r="AI205" s="20" t="e">
        <f t="shared" si="98"/>
        <v>#REF!</v>
      </c>
      <c r="AJ205" s="20" t="e">
        <f t="shared" si="99"/>
        <v>#REF!</v>
      </c>
    </row>
    <row r="206" spans="1:36" ht="13.8" x14ac:dyDescent="0.25">
      <c r="A206" s="25">
        <v>202</v>
      </c>
      <c r="B206" s="41" t="e">
        <f>Samples!#REF!</f>
        <v>#REF!</v>
      </c>
      <c r="C206" s="41" t="e">
        <f>Samples!#REF!</f>
        <v>#REF!</v>
      </c>
      <c r="D206" s="41" t="e">
        <f>Samples!#REF!</f>
        <v>#REF!</v>
      </c>
      <c r="F206" s="20" t="e">
        <f t="shared" si="76"/>
        <v>#REF!</v>
      </c>
      <c r="G206" s="20" t="e">
        <f t="shared" si="77"/>
        <v>#REF!</v>
      </c>
      <c r="H206" s="20" t="e">
        <f t="shared" si="78"/>
        <v>#REF!</v>
      </c>
      <c r="J206" s="20" t="e">
        <f t="shared" si="79"/>
        <v>#REF!</v>
      </c>
      <c r="K206" s="20" t="e">
        <f t="shared" si="80"/>
        <v>#REF!</v>
      </c>
      <c r="L206" s="20" t="e">
        <f t="shared" si="81"/>
        <v>#REF!</v>
      </c>
      <c r="N206" s="20" t="e">
        <f t="shared" si="82"/>
        <v>#REF!</v>
      </c>
      <c r="O206" s="20" t="e">
        <f t="shared" si="83"/>
        <v>#REF!</v>
      </c>
      <c r="P206" s="20" t="e">
        <f t="shared" si="84"/>
        <v>#REF!</v>
      </c>
      <c r="R206" s="22" t="e">
        <f t="shared" si="85"/>
        <v>#REF!</v>
      </c>
      <c r="S206" s="23" t="e">
        <f t="shared" si="86"/>
        <v>#REF!</v>
      </c>
      <c r="T206" s="23" t="e">
        <f t="shared" si="87"/>
        <v>#REF!</v>
      </c>
      <c r="V206" s="20" t="e">
        <f t="shared" si="88"/>
        <v>#REF!</v>
      </c>
      <c r="W206" s="20" t="e">
        <f t="shared" si="89"/>
        <v>#REF!</v>
      </c>
      <c r="X206" s="20" t="e">
        <f t="shared" si="90"/>
        <v>#REF!</v>
      </c>
      <c r="Z206" s="20" t="e">
        <f t="shared" si="91"/>
        <v>#REF!</v>
      </c>
      <c r="AA206" s="20" t="e">
        <f t="shared" si="92"/>
        <v>#REF!</v>
      </c>
      <c r="AB206" s="20" t="e">
        <f t="shared" si="93"/>
        <v>#REF!</v>
      </c>
      <c r="AD206" s="20" t="e">
        <f t="shared" si="94"/>
        <v>#REF!</v>
      </c>
      <c r="AE206" s="20" t="e">
        <f t="shared" si="95"/>
        <v>#REF!</v>
      </c>
      <c r="AF206" s="20" t="e">
        <f t="shared" si="96"/>
        <v>#REF!</v>
      </c>
      <c r="AH206" s="20" t="e">
        <f t="shared" si="97"/>
        <v>#REF!</v>
      </c>
      <c r="AI206" s="20" t="e">
        <f t="shared" si="98"/>
        <v>#REF!</v>
      </c>
      <c r="AJ206" s="20" t="e">
        <f t="shared" si="99"/>
        <v>#REF!</v>
      </c>
    </row>
    <row r="207" spans="1:36" ht="13.8" x14ac:dyDescent="0.25">
      <c r="A207" s="25">
        <v>203</v>
      </c>
      <c r="B207" s="41" t="e">
        <f>Samples!#REF!</f>
        <v>#REF!</v>
      </c>
      <c r="C207" s="41" t="e">
        <f>Samples!#REF!</f>
        <v>#REF!</v>
      </c>
      <c r="D207" s="41" t="e">
        <f>Samples!#REF!</f>
        <v>#REF!</v>
      </c>
      <c r="F207" s="20" t="e">
        <f t="shared" si="76"/>
        <v>#REF!</v>
      </c>
      <c r="G207" s="20" t="e">
        <f t="shared" si="77"/>
        <v>#REF!</v>
      </c>
      <c r="H207" s="20" t="e">
        <f t="shared" si="78"/>
        <v>#REF!</v>
      </c>
      <c r="J207" s="20" t="e">
        <f t="shared" si="79"/>
        <v>#REF!</v>
      </c>
      <c r="K207" s="20" t="e">
        <f t="shared" si="80"/>
        <v>#REF!</v>
      </c>
      <c r="L207" s="20" t="e">
        <f t="shared" si="81"/>
        <v>#REF!</v>
      </c>
      <c r="N207" s="20" t="e">
        <f t="shared" si="82"/>
        <v>#REF!</v>
      </c>
      <c r="O207" s="20" t="e">
        <f t="shared" si="83"/>
        <v>#REF!</v>
      </c>
      <c r="P207" s="20" t="e">
        <f t="shared" si="84"/>
        <v>#REF!</v>
      </c>
      <c r="R207" s="22" t="e">
        <f t="shared" si="85"/>
        <v>#REF!</v>
      </c>
      <c r="S207" s="23" t="e">
        <f t="shared" si="86"/>
        <v>#REF!</v>
      </c>
      <c r="T207" s="23" t="e">
        <f t="shared" si="87"/>
        <v>#REF!</v>
      </c>
      <c r="V207" s="20" t="e">
        <f t="shared" si="88"/>
        <v>#REF!</v>
      </c>
      <c r="W207" s="20" t="e">
        <f t="shared" si="89"/>
        <v>#REF!</v>
      </c>
      <c r="X207" s="20" t="e">
        <f t="shared" si="90"/>
        <v>#REF!</v>
      </c>
      <c r="Z207" s="20" t="e">
        <f t="shared" si="91"/>
        <v>#REF!</v>
      </c>
      <c r="AA207" s="20" t="e">
        <f t="shared" si="92"/>
        <v>#REF!</v>
      </c>
      <c r="AB207" s="20" t="e">
        <f t="shared" si="93"/>
        <v>#REF!</v>
      </c>
      <c r="AD207" s="20" t="e">
        <f t="shared" si="94"/>
        <v>#REF!</v>
      </c>
      <c r="AE207" s="20" t="e">
        <f t="shared" si="95"/>
        <v>#REF!</v>
      </c>
      <c r="AF207" s="20" t="e">
        <f t="shared" si="96"/>
        <v>#REF!</v>
      </c>
      <c r="AH207" s="20" t="e">
        <f t="shared" si="97"/>
        <v>#REF!</v>
      </c>
      <c r="AI207" s="20" t="e">
        <f t="shared" si="98"/>
        <v>#REF!</v>
      </c>
      <c r="AJ207" s="20" t="e">
        <f t="shared" si="99"/>
        <v>#REF!</v>
      </c>
    </row>
    <row r="208" spans="1:36" ht="13.8" x14ac:dyDescent="0.25">
      <c r="A208" s="25">
        <v>204</v>
      </c>
      <c r="B208" s="41" t="e">
        <f>Samples!#REF!</f>
        <v>#REF!</v>
      </c>
      <c r="C208" s="41" t="e">
        <f>Samples!#REF!</f>
        <v>#REF!</v>
      </c>
      <c r="D208" s="41" t="e">
        <f>Samples!#REF!</f>
        <v>#REF!</v>
      </c>
      <c r="F208" s="20" t="e">
        <f t="shared" si="76"/>
        <v>#REF!</v>
      </c>
      <c r="G208" s="20" t="e">
        <f t="shared" si="77"/>
        <v>#REF!</v>
      </c>
      <c r="H208" s="20" t="e">
        <f t="shared" si="78"/>
        <v>#REF!</v>
      </c>
      <c r="J208" s="20" t="e">
        <f t="shared" si="79"/>
        <v>#REF!</v>
      </c>
      <c r="K208" s="20" t="e">
        <f t="shared" si="80"/>
        <v>#REF!</v>
      </c>
      <c r="L208" s="20" t="e">
        <f t="shared" si="81"/>
        <v>#REF!</v>
      </c>
      <c r="N208" s="20" t="e">
        <f t="shared" si="82"/>
        <v>#REF!</v>
      </c>
      <c r="O208" s="20" t="e">
        <f t="shared" si="83"/>
        <v>#REF!</v>
      </c>
      <c r="P208" s="20" t="e">
        <f t="shared" si="84"/>
        <v>#REF!</v>
      </c>
      <c r="R208" s="22" t="e">
        <f t="shared" si="85"/>
        <v>#REF!</v>
      </c>
      <c r="S208" s="23" t="e">
        <f t="shared" si="86"/>
        <v>#REF!</v>
      </c>
      <c r="T208" s="23" t="e">
        <f t="shared" si="87"/>
        <v>#REF!</v>
      </c>
      <c r="V208" s="20" t="e">
        <f t="shared" si="88"/>
        <v>#REF!</v>
      </c>
      <c r="W208" s="20" t="e">
        <f t="shared" si="89"/>
        <v>#REF!</v>
      </c>
      <c r="X208" s="20" t="e">
        <f t="shared" si="90"/>
        <v>#REF!</v>
      </c>
      <c r="Z208" s="20" t="e">
        <f t="shared" si="91"/>
        <v>#REF!</v>
      </c>
      <c r="AA208" s="20" t="e">
        <f t="shared" si="92"/>
        <v>#REF!</v>
      </c>
      <c r="AB208" s="20" t="e">
        <f t="shared" si="93"/>
        <v>#REF!</v>
      </c>
      <c r="AD208" s="20" t="e">
        <f t="shared" si="94"/>
        <v>#REF!</v>
      </c>
      <c r="AE208" s="20" t="e">
        <f t="shared" si="95"/>
        <v>#REF!</v>
      </c>
      <c r="AF208" s="20" t="e">
        <f t="shared" si="96"/>
        <v>#REF!</v>
      </c>
      <c r="AH208" s="20" t="e">
        <f t="shared" si="97"/>
        <v>#REF!</v>
      </c>
      <c r="AI208" s="20" t="e">
        <f t="shared" si="98"/>
        <v>#REF!</v>
      </c>
      <c r="AJ208" s="20" t="e">
        <f t="shared" si="99"/>
        <v>#REF!</v>
      </c>
    </row>
    <row r="209" spans="1:36" ht="13.8" x14ac:dyDescent="0.25">
      <c r="A209" s="25">
        <v>205</v>
      </c>
      <c r="B209" s="41" t="e">
        <f>Samples!#REF!</f>
        <v>#REF!</v>
      </c>
      <c r="C209" s="41" t="e">
        <f>Samples!#REF!</f>
        <v>#REF!</v>
      </c>
      <c r="D209" s="41" t="e">
        <f>Samples!#REF!</f>
        <v>#REF!</v>
      </c>
      <c r="F209" s="20" t="e">
        <f t="shared" si="76"/>
        <v>#REF!</v>
      </c>
      <c r="G209" s="20" t="e">
        <f t="shared" si="77"/>
        <v>#REF!</v>
      </c>
      <c r="H209" s="20" t="e">
        <f t="shared" si="78"/>
        <v>#REF!</v>
      </c>
      <c r="J209" s="20" t="e">
        <f t="shared" si="79"/>
        <v>#REF!</v>
      </c>
      <c r="K209" s="20" t="e">
        <f t="shared" si="80"/>
        <v>#REF!</v>
      </c>
      <c r="L209" s="20" t="e">
        <f t="shared" si="81"/>
        <v>#REF!</v>
      </c>
      <c r="N209" s="20" t="e">
        <f t="shared" si="82"/>
        <v>#REF!</v>
      </c>
      <c r="O209" s="20" t="e">
        <f t="shared" si="83"/>
        <v>#REF!</v>
      </c>
      <c r="P209" s="20" t="e">
        <f t="shared" si="84"/>
        <v>#REF!</v>
      </c>
      <c r="R209" s="22" t="e">
        <f t="shared" si="85"/>
        <v>#REF!</v>
      </c>
      <c r="S209" s="23" t="e">
        <f t="shared" si="86"/>
        <v>#REF!</v>
      </c>
      <c r="T209" s="23" t="e">
        <f t="shared" si="87"/>
        <v>#REF!</v>
      </c>
      <c r="V209" s="20" t="e">
        <f t="shared" si="88"/>
        <v>#REF!</v>
      </c>
      <c r="W209" s="20" t="e">
        <f t="shared" si="89"/>
        <v>#REF!</v>
      </c>
      <c r="X209" s="20" t="e">
        <f t="shared" si="90"/>
        <v>#REF!</v>
      </c>
      <c r="Z209" s="20" t="e">
        <f t="shared" si="91"/>
        <v>#REF!</v>
      </c>
      <c r="AA209" s="20" t="e">
        <f t="shared" si="92"/>
        <v>#REF!</v>
      </c>
      <c r="AB209" s="20" t="e">
        <f t="shared" si="93"/>
        <v>#REF!</v>
      </c>
      <c r="AD209" s="20" t="e">
        <f t="shared" si="94"/>
        <v>#REF!</v>
      </c>
      <c r="AE209" s="20" t="e">
        <f t="shared" si="95"/>
        <v>#REF!</v>
      </c>
      <c r="AF209" s="20" t="e">
        <f t="shared" si="96"/>
        <v>#REF!</v>
      </c>
      <c r="AH209" s="20" t="e">
        <f t="shared" si="97"/>
        <v>#REF!</v>
      </c>
      <c r="AI209" s="20" t="e">
        <f t="shared" si="98"/>
        <v>#REF!</v>
      </c>
      <c r="AJ209" s="20" t="e">
        <f t="shared" si="99"/>
        <v>#REF!</v>
      </c>
    </row>
    <row r="210" spans="1:36" ht="13.8" x14ac:dyDescent="0.25">
      <c r="A210" s="25">
        <v>206</v>
      </c>
      <c r="B210" s="41" t="e">
        <f>Samples!#REF!</f>
        <v>#REF!</v>
      </c>
      <c r="C210" s="41" t="e">
        <f>Samples!#REF!</f>
        <v>#REF!</v>
      </c>
      <c r="D210" s="41" t="e">
        <f>Samples!#REF!</f>
        <v>#REF!</v>
      </c>
      <c r="F210" s="20" t="e">
        <f t="shared" si="76"/>
        <v>#REF!</v>
      </c>
      <c r="G210" s="20" t="e">
        <f t="shared" si="77"/>
        <v>#REF!</v>
      </c>
      <c r="H210" s="20" t="e">
        <f t="shared" si="78"/>
        <v>#REF!</v>
      </c>
      <c r="J210" s="20" t="e">
        <f t="shared" si="79"/>
        <v>#REF!</v>
      </c>
      <c r="K210" s="20" t="e">
        <f t="shared" si="80"/>
        <v>#REF!</v>
      </c>
      <c r="L210" s="20" t="e">
        <f t="shared" si="81"/>
        <v>#REF!</v>
      </c>
      <c r="N210" s="20" t="e">
        <f t="shared" si="82"/>
        <v>#REF!</v>
      </c>
      <c r="O210" s="20" t="e">
        <f t="shared" si="83"/>
        <v>#REF!</v>
      </c>
      <c r="P210" s="20" t="e">
        <f t="shared" si="84"/>
        <v>#REF!</v>
      </c>
      <c r="R210" s="22" t="e">
        <f t="shared" si="85"/>
        <v>#REF!</v>
      </c>
      <c r="S210" s="23" t="e">
        <f t="shared" si="86"/>
        <v>#REF!</v>
      </c>
      <c r="T210" s="23" t="e">
        <f t="shared" si="87"/>
        <v>#REF!</v>
      </c>
      <c r="V210" s="20" t="e">
        <f t="shared" si="88"/>
        <v>#REF!</v>
      </c>
      <c r="W210" s="20" t="e">
        <f t="shared" si="89"/>
        <v>#REF!</v>
      </c>
      <c r="X210" s="20" t="e">
        <f t="shared" si="90"/>
        <v>#REF!</v>
      </c>
      <c r="Z210" s="20" t="e">
        <f t="shared" si="91"/>
        <v>#REF!</v>
      </c>
      <c r="AA210" s="20" t="e">
        <f t="shared" si="92"/>
        <v>#REF!</v>
      </c>
      <c r="AB210" s="20" t="e">
        <f t="shared" si="93"/>
        <v>#REF!</v>
      </c>
      <c r="AD210" s="20" t="e">
        <f t="shared" si="94"/>
        <v>#REF!</v>
      </c>
      <c r="AE210" s="20" t="e">
        <f t="shared" si="95"/>
        <v>#REF!</v>
      </c>
      <c r="AF210" s="20" t="e">
        <f t="shared" si="96"/>
        <v>#REF!</v>
      </c>
      <c r="AH210" s="20" t="e">
        <f t="shared" si="97"/>
        <v>#REF!</v>
      </c>
      <c r="AI210" s="20" t="e">
        <f t="shared" si="98"/>
        <v>#REF!</v>
      </c>
      <c r="AJ210" s="20" t="e">
        <f t="shared" si="99"/>
        <v>#REF!</v>
      </c>
    </row>
    <row r="211" spans="1:36" ht="13.8" x14ac:dyDescent="0.25">
      <c r="A211" s="25">
        <v>207</v>
      </c>
      <c r="B211" s="41" t="e">
        <f>Samples!#REF!</f>
        <v>#REF!</v>
      </c>
      <c r="C211" s="41" t="e">
        <f>Samples!#REF!</f>
        <v>#REF!</v>
      </c>
      <c r="D211" s="41" t="e">
        <f>Samples!#REF!</f>
        <v>#REF!</v>
      </c>
      <c r="F211" s="20" t="e">
        <f t="shared" si="76"/>
        <v>#REF!</v>
      </c>
      <c r="G211" s="20" t="e">
        <f t="shared" si="77"/>
        <v>#REF!</v>
      </c>
      <c r="H211" s="20" t="e">
        <f t="shared" si="78"/>
        <v>#REF!</v>
      </c>
      <c r="J211" s="20" t="e">
        <f t="shared" si="79"/>
        <v>#REF!</v>
      </c>
      <c r="K211" s="20" t="e">
        <f t="shared" si="80"/>
        <v>#REF!</v>
      </c>
      <c r="L211" s="20" t="e">
        <f t="shared" si="81"/>
        <v>#REF!</v>
      </c>
      <c r="N211" s="20" t="e">
        <f t="shared" si="82"/>
        <v>#REF!</v>
      </c>
      <c r="O211" s="20" t="e">
        <f t="shared" si="83"/>
        <v>#REF!</v>
      </c>
      <c r="P211" s="20" t="e">
        <f t="shared" si="84"/>
        <v>#REF!</v>
      </c>
      <c r="R211" s="22" t="e">
        <f t="shared" si="85"/>
        <v>#REF!</v>
      </c>
      <c r="S211" s="23" t="e">
        <f t="shared" si="86"/>
        <v>#REF!</v>
      </c>
      <c r="T211" s="23" t="e">
        <f t="shared" si="87"/>
        <v>#REF!</v>
      </c>
      <c r="V211" s="20" t="e">
        <f t="shared" si="88"/>
        <v>#REF!</v>
      </c>
      <c r="W211" s="20" t="e">
        <f t="shared" si="89"/>
        <v>#REF!</v>
      </c>
      <c r="X211" s="20" t="e">
        <f t="shared" si="90"/>
        <v>#REF!</v>
      </c>
      <c r="Z211" s="20" t="e">
        <f t="shared" si="91"/>
        <v>#REF!</v>
      </c>
      <c r="AA211" s="20" t="e">
        <f t="shared" si="92"/>
        <v>#REF!</v>
      </c>
      <c r="AB211" s="20" t="e">
        <f t="shared" si="93"/>
        <v>#REF!</v>
      </c>
      <c r="AD211" s="20" t="e">
        <f t="shared" si="94"/>
        <v>#REF!</v>
      </c>
      <c r="AE211" s="20" t="e">
        <f t="shared" si="95"/>
        <v>#REF!</v>
      </c>
      <c r="AF211" s="20" t="e">
        <f t="shared" si="96"/>
        <v>#REF!</v>
      </c>
      <c r="AH211" s="20" t="e">
        <f t="shared" si="97"/>
        <v>#REF!</v>
      </c>
      <c r="AI211" s="20" t="e">
        <f t="shared" si="98"/>
        <v>#REF!</v>
      </c>
      <c r="AJ211" s="20" t="e">
        <f t="shared" si="99"/>
        <v>#REF!</v>
      </c>
    </row>
    <row r="212" spans="1:36" ht="13.8" x14ac:dyDescent="0.25">
      <c r="A212" s="25">
        <v>208</v>
      </c>
      <c r="B212" s="41" t="e">
        <f>Samples!#REF!</f>
        <v>#REF!</v>
      </c>
      <c r="C212" s="41" t="e">
        <f>Samples!#REF!</f>
        <v>#REF!</v>
      </c>
      <c r="D212" s="41" t="e">
        <f>Samples!#REF!</f>
        <v>#REF!</v>
      </c>
      <c r="F212" s="20" t="e">
        <f t="shared" si="76"/>
        <v>#REF!</v>
      </c>
      <c r="G212" s="20" t="e">
        <f t="shared" si="77"/>
        <v>#REF!</v>
      </c>
      <c r="H212" s="20" t="e">
        <f t="shared" si="78"/>
        <v>#REF!</v>
      </c>
      <c r="J212" s="20" t="e">
        <f t="shared" si="79"/>
        <v>#REF!</v>
      </c>
      <c r="K212" s="20" t="e">
        <f t="shared" si="80"/>
        <v>#REF!</v>
      </c>
      <c r="L212" s="20" t="e">
        <f t="shared" si="81"/>
        <v>#REF!</v>
      </c>
      <c r="N212" s="20" t="e">
        <f t="shared" si="82"/>
        <v>#REF!</v>
      </c>
      <c r="O212" s="20" t="e">
        <f t="shared" si="83"/>
        <v>#REF!</v>
      </c>
      <c r="P212" s="20" t="e">
        <f t="shared" si="84"/>
        <v>#REF!</v>
      </c>
      <c r="R212" s="22" t="e">
        <f t="shared" si="85"/>
        <v>#REF!</v>
      </c>
      <c r="S212" s="23" t="e">
        <f t="shared" si="86"/>
        <v>#REF!</v>
      </c>
      <c r="T212" s="23" t="e">
        <f t="shared" si="87"/>
        <v>#REF!</v>
      </c>
      <c r="V212" s="20" t="e">
        <f t="shared" si="88"/>
        <v>#REF!</v>
      </c>
      <c r="W212" s="20" t="e">
        <f t="shared" si="89"/>
        <v>#REF!</v>
      </c>
      <c r="X212" s="20" t="e">
        <f t="shared" si="90"/>
        <v>#REF!</v>
      </c>
      <c r="Z212" s="20" t="e">
        <f t="shared" si="91"/>
        <v>#REF!</v>
      </c>
      <c r="AA212" s="20" t="e">
        <f t="shared" si="92"/>
        <v>#REF!</v>
      </c>
      <c r="AB212" s="20" t="e">
        <f t="shared" si="93"/>
        <v>#REF!</v>
      </c>
      <c r="AD212" s="20" t="e">
        <f t="shared" si="94"/>
        <v>#REF!</v>
      </c>
      <c r="AE212" s="20" t="e">
        <f t="shared" si="95"/>
        <v>#REF!</v>
      </c>
      <c r="AF212" s="20" t="e">
        <f t="shared" si="96"/>
        <v>#REF!</v>
      </c>
      <c r="AH212" s="20" t="e">
        <f t="shared" si="97"/>
        <v>#REF!</v>
      </c>
      <c r="AI212" s="20" t="e">
        <f t="shared" si="98"/>
        <v>#REF!</v>
      </c>
      <c r="AJ212" s="20" t="e">
        <f t="shared" si="99"/>
        <v>#REF!</v>
      </c>
    </row>
    <row r="213" spans="1:36" ht="13.8" x14ac:dyDescent="0.25">
      <c r="A213" s="25">
        <v>209</v>
      </c>
      <c r="B213" s="41" t="e">
        <f>Samples!#REF!</f>
        <v>#REF!</v>
      </c>
      <c r="C213" s="41" t="e">
        <f>Samples!#REF!</f>
        <v>#REF!</v>
      </c>
      <c r="D213" s="41" t="e">
        <f>Samples!#REF!</f>
        <v>#REF!</v>
      </c>
      <c r="F213" s="20" t="e">
        <f t="shared" si="76"/>
        <v>#REF!</v>
      </c>
      <c r="G213" s="20" t="e">
        <f t="shared" si="77"/>
        <v>#REF!</v>
      </c>
      <c r="H213" s="20" t="e">
        <f t="shared" si="78"/>
        <v>#REF!</v>
      </c>
      <c r="J213" s="20" t="e">
        <f t="shared" si="79"/>
        <v>#REF!</v>
      </c>
      <c r="K213" s="20" t="e">
        <f t="shared" si="80"/>
        <v>#REF!</v>
      </c>
      <c r="L213" s="20" t="e">
        <f t="shared" si="81"/>
        <v>#REF!</v>
      </c>
      <c r="N213" s="20" t="e">
        <f t="shared" si="82"/>
        <v>#REF!</v>
      </c>
      <c r="O213" s="20" t="e">
        <f t="shared" si="83"/>
        <v>#REF!</v>
      </c>
      <c r="P213" s="20" t="e">
        <f t="shared" si="84"/>
        <v>#REF!</v>
      </c>
      <c r="R213" s="22" t="e">
        <f t="shared" si="85"/>
        <v>#REF!</v>
      </c>
      <c r="S213" s="23" t="e">
        <f t="shared" si="86"/>
        <v>#REF!</v>
      </c>
      <c r="T213" s="23" t="e">
        <f t="shared" si="87"/>
        <v>#REF!</v>
      </c>
      <c r="V213" s="20" t="e">
        <f t="shared" si="88"/>
        <v>#REF!</v>
      </c>
      <c r="W213" s="20" t="e">
        <f t="shared" si="89"/>
        <v>#REF!</v>
      </c>
      <c r="X213" s="20" t="e">
        <f t="shared" si="90"/>
        <v>#REF!</v>
      </c>
      <c r="Z213" s="20" t="e">
        <f t="shared" si="91"/>
        <v>#REF!</v>
      </c>
      <c r="AA213" s="20" t="e">
        <f t="shared" si="92"/>
        <v>#REF!</v>
      </c>
      <c r="AB213" s="20" t="e">
        <f t="shared" si="93"/>
        <v>#REF!</v>
      </c>
      <c r="AD213" s="20" t="e">
        <f t="shared" si="94"/>
        <v>#REF!</v>
      </c>
      <c r="AE213" s="20" t="e">
        <f t="shared" si="95"/>
        <v>#REF!</v>
      </c>
      <c r="AF213" s="20" t="e">
        <f t="shared" si="96"/>
        <v>#REF!</v>
      </c>
      <c r="AH213" s="20" t="e">
        <f t="shared" si="97"/>
        <v>#REF!</v>
      </c>
      <c r="AI213" s="20" t="e">
        <f t="shared" si="98"/>
        <v>#REF!</v>
      </c>
      <c r="AJ213" s="20" t="e">
        <f t="shared" si="99"/>
        <v>#REF!</v>
      </c>
    </row>
    <row r="214" spans="1:36" ht="13.8" x14ac:dyDescent="0.25">
      <c r="A214" s="25">
        <v>210</v>
      </c>
      <c r="B214" s="41" t="e">
        <f>Samples!#REF!</f>
        <v>#REF!</v>
      </c>
      <c r="C214" s="41" t="e">
        <f>Samples!#REF!</f>
        <v>#REF!</v>
      </c>
      <c r="D214" s="41" t="e">
        <f>Samples!#REF!</f>
        <v>#REF!</v>
      </c>
      <c r="F214" s="20" t="e">
        <f t="shared" si="76"/>
        <v>#REF!</v>
      </c>
      <c r="G214" s="20" t="e">
        <f t="shared" si="77"/>
        <v>#REF!</v>
      </c>
      <c r="H214" s="20" t="e">
        <f t="shared" si="78"/>
        <v>#REF!</v>
      </c>
      <c r="J214" s="20" t="e">
        <f t="shared" si="79"/>
        <v>#REF!</v>
      </c>
      <c r="K214" s="20" t="e">
        <f t="shared" si="80"/>
        <v>#REF!</v>
      </c>
      <c r="L214" s="20" t="e">
        <f t="shared" si="81"/>
        <v>#REF!</v>
      </c>
      <c r="N214" s="20" t="e">
        <f t="shared" si="82"/>
        <v>#REF!</v>
      </c>
      <c r="O214" s="20" t="e">
        <f t="shared" si="83"/>
        <v>#REF!</v>
      </c>
      <c r="P214" s="20" t="e">
        <f t="shared" si="84"/>
        <v>#REF!</v>
      </c>
      <c r="R214" s="22" t="e">
        <f t="shared" si="85"/>
        <v>#REF!</v>
      </c>
      <c r="S214" s="23" t="e">
        <f t="shared" si="86"/>
        <v>#REF!</v>
      </c>
      <c r="T214" s="23" t="e">
        <f t="shared" si="87"/>
        <v>#REF!</v>
      </c>
      <c r="V214" s="20" t="e">
        <f t="shared" si="88"/>
        <v>#REF!</v>
      </c>
      <c r="W214" s="20" t="e">
        <f t="shared" si="89"/>
        <v>#REF!</v>
      </c>
      <c r="X214" s="20" t="e">
        <f t="shared" si="90"/>
        <v>#REF!</v>
      </c>
      <c r="Z214" s="20" t="e">
        <f t="shared" si="91"/>
        <v>#REF!</v>
      </c>
      <c r="AA214" s="20" t="e">
        <f t="shared" si="92"/>
        <v>#REF!</v>
      </c>
      <c r="AB214" s="20" t="e">
        <f t="shared" si="93"/>
        <v>#REF!</v>
      </c>
      <c r="AD214" s="20" t="e">
        <f t="shared" si="94"/>
        <v>#REF!</v>
      </c>
      <c r="AE214" s="20" t="e">
        <f t="shared" si="95"/>
        <v>#REF!</v>
      </c>
      <c r="AF214" s="20" t="e">
        <f t="shared" si="96"/>
        <v>#REF!</v>
      </c>
      <c r="AH214" s="20" t="e">
        <f t="shared" si="97"/>
        <v>#REF!</v>
      </c>
      <c r="AI214" s="20" t="e">
        <f t="shared" si="98"/>
        <v>#REF!</v>
      </c>
      <c r="AJ214" s="20" t="e">
        <f t="shared" si="99"/>
        <v>#REF!</v>
      </c>
    </row>
    <row r="215" spans="1:36" ht="13.8" x14ac:dyDescent="0.25">
      <c r="A215" s="25">
        <v>211</v>
      </c>
      <c r="B215" s="41" t="e">
        <f>Samples!#REF!</f>
        <v>#REF!</v>
      </c>
      <c r="C215" s="41" t="e">
        <f>Samples!#REF!</f>
        <v>#REF!</v>
      </c>
      <c r="D215" s="41" t="e">
        <f>Samples!#REF!</f>
        <v>#REF!</v>
      </c>
      <c r="F215" s="20" t="e">
        <f t="shared" si="76"/>
        <v>#REF!</v>
      </c>
      <c r="G215" s="20" t="e">
        <f t="shared" si="77"/>
        <v>#REF!</v>
      </c>
      <c r="H215" s="20" t="e">
        <f t="shared" si="78"/>
        <v>#REF!</v>
      </c>
      <c r="J215" s="20" t="e">
        <f t="shared" si="79"/>
        <v>#REF!</v>
      </c>
      <c r="K215" s="20" t="e">
        <f t="shared" si="80"/>
        <v>#REF!</v>
      </c>
      <c r="L215" s="20" t="e">
        <f t="shared" si="81"/>
        <v>#REF!</v>
      </c>
      <c r="N215" s="20" t="e">
        <f t="shared" si="82"/>
        <v>#REF!</v>
      </c>
      <c r="O215" s="20" t="e">
        <f t="shared" si="83"/>
        <v>#REF!</v>
      </c>
      <c r="P215" s="20" t="e">
        <f t="shared" si="84"/>
        <v>#REF!</v>
      </c>
      <c r="R215" s="22" t="e">
        <f t="shared" si="85"/>
        <v>#REF!</v>
      </c>
      <c r="S215" s="23" t="e">
        <f t="shared" si="86"/>
        <v>#REF!</v>
      </c>
      <c r="T215" s="23" t="e">
        <f t="shared" si="87"/>
        <v>#REF!</v>
      </c>
      <c r="V215" s="20" t="e">
        <f t="shared" si="88"/>
        <v>#REF!</v>
      </c>
      <c r="W215" s="20" t="e">
        <f t="shared" si="89"/>
        <v>#REF!</v>
      </c>
      <c r="X215" s="20" t="e">
        <f t="shared" si="90"/>
        <v>#REF!</v>
      </c>
      <c r="Z215" s="20" t="e">
        <f t="shared" si="91"/>
        <v>#REF!</v>
      </c>
      <c r="AA215" s="20" t="e">
        <f t="shared" si="92"/>
        <v>#REF!</v>
      </c>
      <c r="AB215" s="20" t="e">
        <f t="shared" si="93"/>
        <v>#REF!</v>
      </c>
      <c r="AD215" s="20" t="e">
        <f t="shared" si="94"/>
        <v>#REF!</v>
      </c>
      <c r="AE215" s="20" t="e">
        <f t="shared" si="95"/>
        <v>#REF!</v>
      </c>
      <c r="AF215" s="20" t="e">
        <f t="shared" si="96"/>
        <v>#REF!</v>
      </c>
      <c r="AH215" s="20" t="e">
        <f t="shared" si="97"/>
        <v>#REF!</v>
      </c>
      <c r="AI215" s="20" t="e">
        <f t="shared" si="98"/>
        <v>#REF!</v>
      </c>
      <c r="AJ215" s="20" t="e">
        <f t="shared" si="99"/>
        <v>#REF!</v>
      </c>
    </row>
    <row r="216" spans="1:36" ht="13.8" x14ac:dyDescent="0.25">
      <c r="A216" s="25">
        <v>212</v>
      </c>
      <c r="B216" s="41" t="e">
        <f>Samples!#REF!</f>
        <v>#REF!</v>
      </c>
      <c r="C216" s="41" t="e">
        <f>Samples!#REF!</f>
        <v>#REF!</v>
      </c>
      <c r="D216" s="41" t="e">
        <f>Samples!#REF!</f>
        <v>#REF!</v>
      </c>
      <c r="F216" s="20" t="e">
        <f t="shared" si="76"/>
        <v>#REF!</v>
      </c>
      <c r="G216" s="20" t="e">
        <f t="shared" si="77"/>
        <v>#REF!</v>
      </c>
      <c r="H216" s="20" t="e">
        <f t="shared" si="78"/>
        <v>#REF!</v>
      </c>
      <c r="J216" s="20" t="e">
        <f t="shared" si="79"/>
        <v>#REF!</v>
      </c>
      <c r="K216" s="20" t="e">
        <f t="shared" si="80"/>
        <v>#REF!</v>
      </c>
      <c r="L216" s="20" t="e">
        <f t="shared" si="81"/>
        <v>#REF!</v>
      </c>
      <c r="N216" s="20" t="e">
        <f t="shared" si="82"/>
        <v>#REF!</v>
      </c>
      <c r="O216" s="20" t="e">
        <f t="shared" si="83"/>
        <v>#REF!</v>
      </c>
      <c r="P216" s="20" t="e">
        <f t="shared" si="84"/>
        <v>#REF!</v>
      </c>
      <c r="R216" s="22" t="e">
        <f t="shared" si="85"/>
        <v>#REF!</v>
      </c>
      <c r="S216" s="23" t="e">
        <f t="shared" si="86"/>
        <v>#REF!</v>
      </c>
      <c r="T216" s="23" t="e">
        <f t="shared" si="87"/>
        <v>#REF!</v>
      </c>
      <c r="V216" s="20" t="e">
        <f t="shared" si="88"/>
        <v>#REF!</v>
      </c>
      <c r="W216" s="20" t="e">
        <f t="shared" si="89"/>
        <v>#REF!</v>
      </c>
      <c r="X216" s="20" t="e">
        <f t="shared" si="90"/>
        <v>#REF!</v>
      </c>
      <c r="Z216" s="20" t="e">
        <f t="shared" si="91"/>
        <v>#REF!</v>
      </c>
      <c r="AA216" s="20" t="e">
        <f t="shared" si="92"/>
        <v>#REF!</v>
      </c>
      <c r="AB216" s="20" t="e">
        <f t="shared" si="93"/>
        <v>#REF!</v>
      </c>
      <c r="AD216" s="20" t="e">
        <f t="shared" si="94"/>
        <v>#REF!</v>
      </c>
      <c r="AE216" s="20" t="e">
        <f t="shared" si="95"/>
        <v>#REF!</v>
      </c>
      <c r="AF216" s="20" t="e">
        <f t="shared" si="96"/>
        <v>#REF!</v>
      </c>
      <c r="AH216" s="20" t="e">
        <f t="shared" si="97"/>
        <v>#REF!</v>
      </c>
      <c r="AI216" s="20" t="e">
        <f t="shared" si="98"/>
        <v>#REF!</v>
      </c>
      <c r="AJ216" s="20" t="e">
        <f t="shared" si="99"/>
        <v>#REF!</v>
      </c>
    </row>
    <row r="217" spans="1:36" ht="13.8" x14ac:dyDescent="0.25">
      <c r="A217" s="25">
        <v>213</v>
      </c>
      <c r="B217" s="41" t="e">
        <f>Samples!#REF!</f>
        <v>#REF!</v>
      </c>
      <c r="C217" s="41" t="e">
        <f>Samples!#REF!</f>
        <v>#REF!</v>
      </c>
      <c r="D217" s="41" t="e">
        <f>Samples!#REF!</f>
        <v>#REF!</v>
      </c>
      <c r="F217" s="20" t="e">
        <f t="shared" si="76"/>
        <v>#REF!</v>
      </c>
      <c r="G217" s="20" t="e">
        <f t="shared" si="77"/>
        <v>#REF!</v>
      </c>
      <c r="H217" s="20" t="e">
        <f t="shared" si="78"/>
        <v>#REF!</v>
      </c>
      <c r="J217" s="20" t="e">
        <f t="shared" si="79"/>
        <v>#REF!</v>
      </c>
      <c r="K217" s="20" t="e">
        <f t="shared" si="80"/>
        <v>#REF!</v>
      </c>
      <c r="L217" s="20" t="e">
        <f t="shared" si="81"/>
        <v>#REF!</v>
      </c>
      <c r="N217" s="20" t="e">
        <f t="shared" si="82"/>
        <v>#REF!</v>
      </c>
      <c r="O217" s="20" t="e">
        <f t="shared" si="83"/>
        <v>#REF!</v>
      </c>
      <c r="P217" s="20" t="e">
        <f t="shared" si="84"/>
        <v>#REF!</v>
      </c>
      <c r="R217" s="22" t="e">
        <f t="shared" si="85"/>
        <v>#REF!</v>
      </c>
      <c r="S217" s="23" t="e">
        <f t="shared" si="86"/>
        <v>#REF!</v>
      </c>
      <c r="T217" s="23" t="e">
        <f t="shared" si="87"/>
        <v>#REF!</v>
      </c>
      <c r="V217" s="20" t="e">
        <f t="shared" si="88"/>
        <v>#REF!</v>
      </c>
      <c r="W217" s="20" t="e">
        <f t="shared" si="89"/>
        <v>#REF!</v>
      </c>
      <c r="X217" s="20" t="e">
        <f t="shared" si="90"/>
        <v>#REF!</v>
      </c>
      <c r="Z217" s="20" t="e">
        <f t="shared" si="91"/>
        <v>#REF!</v>
      </c>
      <c r="AA217" s="20" t="e">
        <f t="shared" si="92"/>
        <v>#REF!</v>
      </c>
      <c r="AB217" s="20" t="e">
        <f t="shared" si="93"/>
        <v>#REF!</v>
      </c>
      <c r="AD217" s="20" t="e">
        <f t="shared" si="94"/>
        <v>#REF!</v>
      </c>
      <c r="AE217" s="20" t="e">
        <f t="shared" si="95"/>
        <v>#REF!</v>
      </c>
      <c r="AF217" s="20" t="e">
        <f t="shared" si="96"/>
        <v>#REF!</v>
      </c>
      <c r="AH217" s="20" t="e">
        <f t="shared" si="97"/>
        <v>#REF!</v>
      </c>
      <c r="AI217" s="20" t="e">
        <f t="shared" si="98"/>
        <v>#REF!</v>
      </c>
      <c r="AJ217" s="20" t="e">
        <f t="shared" si="99"/>
        <v>#REF!</v>
      </c>
    </row>
    <row r="218" spans="1:36" ht="13.8" x14ac:dyDescent="0.25">
      <c r="A218" s="25">
        <v>214</v>
      </c>
      <c r="B218" s="41" t="e">
        <f>Samples!#REF!</f>
        <v>#REF!</v>
      </c>
      <c r="C218" s="41" t="e">
        <f>Samples!#REF!</f>
        <v>#REF!</v>
      </c>
      <c r="D218" s="41" t="e">
        <f>Samples!#REF!</f>
        <v>#REF!</v>
      </c>
      <c r="F218" s="20" t="e">
        <f t="shared" si="76"/>
        <v>#REF!</v>
      </c>
      <c r="G218" s="20" t="e">
        <f t="shared" si="77"/>
        <v>#REF!</v>
      </c>
      <c r="H218" s="20" t="e">
        <f t="shared" si="78"/>
        <v>#REF!</v>
      </c>
      <c r="J218" s="20" t="e">
        <f t="shared" si="79"/>
        <v>#REF!</v>
      </c>
      <c r="K218" s="20" t="e">
        <f t="shared" si="80"/>
        <v>#REF!</v>
      </c>
      <c r="L218" s="20" t="e">
        <f t="shared" si="81"/>
        <v>#REF!</v>
      </c>
      <c r="N218" s="20" t="e">
        <f t="shared" si="82"/>
        <v>#REF!</v>
      </c>
      <c r="O218" s="20" t="e">
        <f t="shared" si="83"/>
        <v>#REF!</v>
      </c>
      <c r="P218" s="20" t="e">
        <f t="shared" si="84"/>
        <v>#REF!</v>
      </c>
      <c r="R218" s="22" t="e">
        <f t="shared" si="85"/>
        <v>#REF!</v>
      </c>
      <c r="S218" s="23" t="e">
        <f t="shared" si="86"/>
        <v>#REF!</v>
      </c>
      <c r="T218" s="23" t="e">
        <f t="shared" si="87"/>
        <v>#REF!</v>
      </c>
      <c r="V218" s="20" t="e">
        <f t="shared" si="88"/>
        <v>#REF!</v>
      </c>
      <c r="W218" s="20" t="e">
        <f t="shared" si="89"/>
        <v>#REF!</v>
      </c>
      <c r="X218" s="20" t="e">
        <f t="shared" si="90"/>
        <v>#REF!</v>
      </c>
      <c r="Z218" s="20" t="e">
        <f t="shared" si="91"/>
        <v>#REF!</v>
      </c>
      <c r="AA218" s="20" t="e">
        <f t="shared" si="92"/>
        <v>#REF!</v>
      </c>
      <c r="AB218" s="20" t="e">
        <f t="shared" si="93"/>
        <v>#REF!</v>
      </c>
      <c r="AD218" s="20" t="e">
        <f t="shared" si="94"/>
        <v>#REF!</v>
      </c>
      <c r="AE218" s="20" t="e">
        <f t="shared" si="95"/>
        <v>#REF!</v>
      </c>
      <c r="AF218" s="20" t="e">
        <f t="shared" si="96"/>
        <v>#REF!</v>
      </c>
      <c r="AH218" s="20" t="e">
        <f t="shared" si="97"/>
        <v>#REF!</v>
      </c>
      <c r="AI218" s="20" t="e">
        <f t="shared" si="98"/>
        <v>#REF!</v>
      </c>
      <c r="AJ218" s="20" t="e">
        <f t="shared" si="99"/>
        <v>#REF!</v>
      </c>
    </row>
    <row r="219" spans="1:36" ht="13.8" x14ac:dyDescent="0.25">
      <c r="A219" s="25">
        <v>215</v>
      </c>
      <c r="B219" s="41" t="e">
        <f>Samples!#REF!</f>
        <v>#REF!</v>
      </c>
      <c r="C219" s="41" t="e">
        <f>Samples!#REF!</f>
        <v>#REF!</v>
      </c>
      <c r="D219" s="41" t="e">
        <f>Samples!#REF!</f>
        <v>#REF!</v>
      </c>
      <c r="F219" s="20" t="e">
        <f t="shared" si="76"/>
        <v>#REF!</v>
      </c>
      <c r="G219" s="20" t="e">
        <f t="shared" si="77"/>
        <v>#REF!</v>
      </c>
      <c r="H219" s="20" t="e">
        <f t="shared" si="78"/>
        <v>#REF!</v>
      </c>
      <c r="J219" s="20" t="e">
        <f t="shared" si="79"/>
        <v>#REF!</v>
      </c>
      <c r="K219" s="20" t="e">
        <f t="shared" si="80"/>
        <v>#REF!</v>
      </c>
      <c r="L219" s="20" t="e">
        <f t="shared" si="81"/>
        <v>#REF!</v>
      </c>
      <c r="N219" s="20" t="e">
        <f t="shared" si="82"/>
        <v>#REF!</v>
      </c>
      <c r="O219" s="20" t="e">
        <f t="shared" si="83"/>
        <v>#REF!</v>
      </c>
      <c r="P219" s="20" t="e">
        <f t="shared" si="84"/>
        <v>#REF!</v>
      </c>
      <c r="R219" s="22" t="e">
        <f t="shared" si="85"/>
        <v>#REF!</v>
      </c>
      <c r="S219" s="23" t="e">
        <f t="shared" si="86"/>
        <v>#REF!</v>
      </c>
      <c r="T219" s="23" t="e">
        <f t="shared" si="87"/>
        <v>#REF!</v>
      </c>
      <c r="V219" s="20" t="e">
        <f t="shared" si="88"/>
        <v>#REF!</v>
      </c>
      <c r="W219" s="20" t="e">
        <f t="shared" si="89"/>
        <v>#REF!</v>
      </c>
      <c r="X219" s="20" t="e">
        <f t="shared" si="90"/>
        <v>#REF!</v>
      </c>
      <c r="Z219" s="20" t="e">
        <f t="shared" si="91"/>
        <v>#REF!</v>
      </c>
      <c r="AA219" s="20" t="e">
        <f t="shared" si="92"/>
        <v>#REF!</v>
      </c>
      <c r="AB219" s="20" t="e">
        <f t="shared" si="93"/>
        <v>#REF!</v>
      </c>
      <c r="AD219" s="20" t="e">
        <f t="shared" si="94"/>
        <v>#REF!</v>
      </c>
      <c r="AE219" s="20" t="e">
        <f t="shared" si="95"/>
        <v>#REF!</v>
      </c>
      <c r="AF219" s="20" t="e">
        <f t="shared" si="96"/>
        <v>#REF!</v>
      </c>
      <c r="AH219" s="20" t="e">
        <f t="shared" si="97"/>
        <v>#REF!</v>
      </c>
      <c r="AI219" s="20" t="e">
        <f t="shared" si="98"/>
        <v>#REF!</v>
      </c>
      <c r="AJ219" s="20" t="e">
        <f t="shared" si="99"/>
        <v>#REF!</v>
      </c>
    </row>
    <row r="220" spans="1:36" ht="13.8" x14ac:dyDescent="0.25">
      <c r="A220" s="25">
        <v>216</v>
      </c>
      <c r="B220" s="41" t="e">
        <f>Samples!#REF!</f>
        <v>#REF!</v>
      </c>
      <c r="C220" s="41" t="e">
        <f>Samples!#REF!</f>
        <v>#REF!</v>
      </c>
      <c r="D220" s="41" t="e">
        <f>Samples!#REF!</f>
        <v>#REF!</v>
      </c>
      <c r="F220" s="20" t="e">
        <f t="shared" si="76"/>
        <v>#REF!</v>
      </c>
      <c r="G220" s="20" t="e">
        <f t="shared" si="77"/>
        <v>#REF!</v>
      </c>
      <c r="H220" s="20" t="e">
        <f t="shared" si="78"/>
        <v>#REF!</v>
      </c>
      <c r="J220" s="20" t="e">
        <f t="shared" si="79"/>
        <v>#REF!</v>
      </c>
      <c r="K220" s="20" t="e">
        <f t="shared" si="80"/>
        <v>#REF!</v>
      </c>
      <c r="L220" s="20" t="e">
        <f t="shared" si="81"/>
        <v>#REF!</v>
      </c>
      <c r="N220" s="20" t="e">
        <f t="shared" si="82"/>
        <v>#REF!</v>
      </c>
      <c r="O220" s="20" t="e">
        <f t="shared" si="83"/>
        <v>#REF!</v>
      </c>
      <c r="P220" s="20" t="e">
        <f t="shared" si="84"/>
        <v>#REF!</v>
      </c>
      <c r="R220" s="22" t="e">
        <f t="shared" si="85"/>
        <v>#REF!</v>
      </c>
      <c r="S220" s="23" t="e">
        <f t="shared" si="86"/>
        <v>#REF!</v>
      </c>
      <c r="T220" s="23" t="e">
        <f t="shared" si="87"/>
        <v>#REF!</v>
      </c>
      <c r="V220" s="20" t="e">
        <f t="shared" si="88"/>
        <v>#REF!</v>
      </c>
      <c r="W220" s="20" t="e">
        <f t="shared" si="89"/>
        <v>#REF!</v>
      </c>
      <c r="X220" s="20" t="e">
        <f t="shared" si="90"/>
        <v>#REF!</v>
      </c>
      <c r="Z220" s="20" t="e">
        <f t="shared" si="91"/>
        <v>#REF!</v>
      </c>
      <c r="AA220" s="20" t="e">
        <f t="shared" si="92"/>
        <v>#REF!</v>
      </c>
      <c r="AB220" s="20" t="e">
        <f t="shared" si="93"/>
        <v>#REF!</v>
      </c>
      <c r="AD220" s="20" t="e">
        <f t="shared" si="94"/>
        <v>#REF!</v>
      </c>
      <c r="AE220" s="20" t="e">
        <f t="shared" si="95"/>
        <v>#REF!</v>
      </c>
      <c r="AF220" s="20" t="e">
        <f t="shared" si="96"/>
        <v>#REF!</v>
      </c>
      <c r="AH220" s="20" t="e">
        <f t="shared" si="97"/>
        <v>#REF!</v>
      </c>
      <c r="AI220" s="20" t="e">
        <f t="shared" si="98"/>
        <v>#REF!</v>
      </c>
      <c r="AJ220" s="20" t="e">
        <f t="shared" si="99"/>
        <v>#REF!</v>
      </c>
    </row>
    <row r="221" spans="1:36" ht="13.8" x14ac:dyDescent="0.25">
      <c r="A221" s="25">
        <v>217</v>
      </c>
      <c r="B221" s="41" t="e">
        <f>Samples!#REF!</f>
        <v>#REF!</v>
      </c>
      <c r="C221" s="41" t="e">
        <f>Samples!#REF!</f>
        <v>#REF!</v>
      </c>
      <c r="D221" s="41" t="e">
        <f>Samples!#REF!</f>
        <v>#REF!</v>
      </c>
      <c r="F221" s="20" t="e">
        <f t="shared" si="76"/>
        <v>#REF!</v>
      </c>
      <c r="G221" s="20" t="e">
        <f t="shared" si="77"/>
        <v>#REF!</v>
      </c>
      <c r="H221" s="20" t="e">
        <f t="shared" si="78"/>
        <v>#REF!</v>
      </c>
      <c r="J221" s="20" t="e">
        <f t="shared" si="79"/>
        <v>#REF!</v>
      </c>
      <c r="K221" s="20" t="e">
        <f t="shared" si="80"/>
        <v>#REF!</v>
      </c>
      <c r="L221" s="20" t="e">
        <f t="shared" si="81"/>
        <v>#REF!</v>
      </c>
      <c r="N221" s="20" t="e">
        <f t="shared" si="82"/>
        <v>#REF!</v>
      </c>
      <c r="O221" s="20" t="e">
        <f t="shared" si="83"/>
        <v>#REF!</v>
      </c>
      <c r="P221" s="20" t="e">
        <f t="shared" si="84"/>
        <v>#REF!</v>
      </c>
      <c r="R221" s="22" t="e">
        <f t="shared" si="85"/>
        <v>#REF!</v>
      </c>
      <c r="S221" s="23" t="e">
        <f t="shared" si="86"/>
        <v>#REF!</v>
      </c>
      <c r="T221" s="23" t="e">
        <f t="shared" si="87"/>
        <v>#REF!</v>
      </c>
      <c r="V221" s="20" t="e">
        <f t="shared" si="88"/>
        <v>#REF!</v>
      </c>
      <c r="W221" s="20" t="e">
        <f t="shared" si="89"/>
        <v>#REF!</v>
      </c>
      <c r="X221" s="20" t="e">
        <f t="shared" si="90"/>
        <v>#REF!</v>
      </c>
      <c r="Z221" s="20" t="e">
        <f t="shared" si="91"/>
        <v>#REF!</v>
      </c>
      <c r="AA221" s="20" t="e">
        <f t="shared" si="92"/>
        <v>#REF!</v>
      </c>
      <c r="AB221" s="20" t="e">
        <f t="shared" si="93"/>
        <v>#REF!</v>
      </c>
      <c r="AD221" s="20" t="e">
        <f t="shared" si="94"/>
        <v>#REF!</v>
      </c>
      <c r="AE221" s="20" t="e">
        <f t="shared" si="95"/>
        <v>#REF!</v>
      </c>
      <c r="AF221" s="20" t="e">
        <f t="shared" si="96"/>
        <v>#REF!</v>
      </c>
      <c r="AH221" s="20" t="e">
        <f t="shared" si="97"/>
        <v>#REF!</v>
      </c>
      <c r="AI221" s="20" t="e">
        <f t="shared" si="98"/>
        <v>#REF!</v>
      </c>
      <c r="AJ221" s="20" t="e">
        <f t="shared" si="99"/>
        <v>#REF!</v>
      </c>
    </row>
    <row r="222" spans="1:36" ht="13.8" x14ac:dyDescent="0.25">
      <c r="A222" s="25">
        <v>218</v>
      </c>
      <c r="B222" s="41" t="e">
        <f>Samples!#REF!</f>
        <v>#REF!</v>
      </c>
      <c r="C222" s="41" t="e">
        <f>Samples!#REF!</f>
        <v>#REF!</v>
      </c>
      <c r="D222" s="41" t="e">
        <f>Samples!#REF!</f>
        <v>#REF!</v>
      </c>
      <c r="F222" s="20" t="e">
        <f t="shared" si="76"/>
        <v>#REF!</v>
      </c>
      <c r="G222" s="20" t="e">
        <f t="shared" si="77"/>
        <v>#REF!</v>
      </c>
      <c r="H222" s="20" t="e">
        <f t="shared" si="78"/>
        <v>#REF!</v>
      </c>
      <c r="J222" s="20" t="e">
        <f t="shared" si="79"/>
        <v>#REF!</v>
      </c>
      <c r="K222" s="20" t="e">
        <f t="shared" si="80"/>
        <v>#REF!</v>
      </c>
      <c r="L222" s="20" t="e">
        <f t="shared" si="81"/>
        <v>#REF!</v>
      </c>
      <c r="N222" s="20" t="e">
        <f t="shared" si="82"/>
        <v>#REF!</v>
      </c>
      <c r="O222" s="20" t="e">
        <f t="shared" si="83"/>
        <v>#REF!</v>
      </c>
      <c r="P222" s="20" t="e">
        <f t="shared" si="84"/>
        <v>#REF!</v>
      </c>
      <c r="R222" s="22" t="e">
        <f t="shared" si="85"/>
        <v>#REF!</v>
      </c>
      <c r="S222" s="23" t="e">
        <f t="shared" si="86"/>
        <v>#REF!</v>
      </c>
      <c r="T222" s="23" t="e">
        <f t="shared" si="87"/>
        <v>#REF!</v>
      </c>
      <c r="V222" s="20" t="e">
        <f t="shared" si="88"/>
        <v>#REF!</v>
      </c>
      <c r="W222" s="20" t="e">
        <f t="shared" si="89"/>
        <v>#REF!</v>
      </c>
      <c r="X222" s="20" t="e">
        <f t="shared" si="90"/>
        <v>#REF!</v>
      </c>
      <c r="Z222" s="20" t="e">
        <f t="shared" si="91"/>
        <v>#REF!</v>
      </c>
      <c r="AA222" s="20" t="e">
        <f t="shared" si="92"/>
        <v>#REF!</v>
      </c>
      <c r="AB222" s="20" t="e">
        <f t="shared" si="93"/>
        <v>#REF!</v>
      </c>
      <c r="AD222" s="20" t="e">
        <f t="shared" si="94"/>
        <v>#REF!</v>
      </c>
      <c r="AE222" s="20" t="e">
        <f t="shared" si="95"/>
        <v>#REF!</v>
      </c>
      <c r="AF222" s="20" t="e">
        <f t="shared" si="96"/>
        <v>#REF!</v>
      </c>
      <c r="AH222" s="20" t="e">
        <f t="shared" si="97"/>
        <v>#REF!</v>
      </c>
      <c r="AI222" s="20" t="e">
        <f t="shared" si="98"/>
        <v>#REF!</v>
      </c>
      <c r="AJ222" s="20" t="e">
        <f t="shared" si="99"/>
        <v>#REF!</v>
      </c>
    </row>
    <row r="223" spans="1:36" ht="13.8" x14ac:dyDescent="0.25">
      <c r="A223" s="25">
        <v>219</v>
      </c>
      <c r="B223" s="41" t="e">
        <f>Samples!#REF!</f>
        <v>#REF!</v>
      </c>
      <c r="C223" s="41" t="e">
        <f>Samples!#REF!</f>
        <v>#REF!</v>
      </c>
      <c r="D223" s="41" t="e">
        <f>Samples!#REF!</f>
        <v>#REF!</v>
      </c>
      <c r="F223" s="20" t="e">
        <f t="shared" si="76"/>
        <v>#REF!</v>
      </c>
      <c r="G223" s="20" t="e">
        <f t="shared" si="77"/>
        <v>#REF!</v>
      </c>
      <c r="H223" s="20" t="e">
        <f t="shared" si="78"/>
        <v>#REF!</v>
      </c>
      <c r="J223" s="20" t="e">
        <f t="shared" si="79"/>
        <v>#REF!</v>
      </c>
      <c r="K223" s="20" t="e">
        <f t="shared" si="80"/>
        <v>#REF!</v>
      </c>
      <c r="L223" s="20" t="e">
        <f t="shared" si="81"/>
        <v>#REF!</v>
      </c>
      <c r="N223" s="20" t="e">
        <f t="shared" si="82"/>
        <v>#REF!</v>
      </c>
      <c r="O223" s="20" t="e">
        <f t="shared" si="83"/>
        <v>#REF!</v>
      </c>
      <c r="P223" s="20" t="e">
        <f t="shared" si="84"/>
        <v>#REF!</v>
      </c>
      <c r="R223" s="22" t="e">
        <f t="shared" si="85"/>
        <v>#REF!</v>
      </c>
      <c r="S223" s="23" t="e">
        <f t="shared" si="86"/>
        <v>#REF!</v>
      </c>
      <c r="T223" s="23" t="e">
        <f t="shared" si="87"/>
        <v>#REF!</v>
      </c>
      <c r="V223" s="20" t="e">
        <f t="shared" si="88"/>
        <v>#REF!</v>
      </c>
      <c r="W223" s="20" t="e">
        <f t="shared" si="89"/>
        <v>#REF!</v>
      </c>
      <c r="X223" s="20" t="e">
        <f t="shared" si="90"/>
        <v>#REF!</v>
      </c>
      <c r="Z223" s="20" t="e">
        <f t="shared" si="91"/>
        <v>#REF!</v>
      </c>
      <c r="AA223" s="20" t="e">
        <f t="shared" si="92"/>
        <v>#REF!</v>
      </c>
      <c r="AB223" s="20" t="e">
        <f t="shared" si="93"/>
        <v>#REF!</v>
      </c>
      <c r="AD223" s="20" t="e">
        <f t="shared" si="94"/>
        <v>#REF!</v>
      </c>
      <c r="AE223" s="20" t="e">
        <f t="shared" si="95"/>
        <v>#REF!</v>
      </c>
      <c r="AF223" s="20" t="e">
        <f t="shared" si="96"/>
        <v>#REF!</v>
      </c>
      <c r="AH223" s="20" t="e">
        <f t="shared" si="97"/>
        <v>#REF!</v>
      </c>
      <c r="AI223" s="20" t="e">
        <f t="shared" si="98"/>
        <v>#REF!</v>
      </c>
      <c r="AJ223" s="20" t="e">
        <f t="shared" si="99"/>
        <v>#REF!</v>
      </c>
    </row>
    <row r="224" spans="1:36" ht="13.8" x14ac:dyDescent="0.25">
      <c r="A224" s="25">
        <v>220</v>
      </c>
      <c r="B224" s="41" t="e">
        <f>Samples!#REF!</f>
        <v>#REF!</v>
      </c>
      <c r="C224" s="41" t="e">
        <f>Samples!#REF!</f>
        <v>#REF!</v>
      </c>
      <c r="D224" s="41" t="e">
        <f>Samples!#REF!</f>
        <v>#REF!</v>
      </c>
      <c r="F224" s="20" t="e">
        <f t="shared" si="76"/>
        <v>#REF!</v>
      </c>
      <c r="G224" s="20" t="e">
        <f t="shared" si="77"/>
        <v>#REF!</v>
      </c>
      <c r="H224" s="20" t="e">
        <f t="shared" si="78"/>
        <v>#REF!</v>
      </c>
      <c r="J224" s="20" t="e">
        <f t="shared" si="79"/>
        <v>#REF!</v>
      </c>
      <c r="K224" s="20" t="e">
        <f t="shared" si="80"/>
        <v>#REF!</v>
      </c>
      <c r="L224" s="20" t="e">
        <f t="shared" si="81"/>
        <v>#REF!</v>
      </c>
      <c r="N224" s="20" t="e">
        <f t="shared" si="82"/>
        <v>#REF!</v>
      </c>
      <c r="O224" s="20" t="e">
        <f t="shared" si="83"/>
        <v>#REF!</v>
      </c>
      <c r="P224" s="20" t="e">
        <f t="shared" si="84"/>
        <v>#REF!</v>
      </c>
      <c r="R224" s="22" t="e">
        <f t="shared" si="85"/>
        <v>#REF!</v>
      </c>
      <c r="S224" s="23" t="e">
        <f t="shared" si="86"/>
        <v>#REF!</v>
      </c>
      <c r="T224" s="23" t="e">
        <f t="shared" si="87"/>
        <v>#REF!</v>
      </c>
      <c r="V224" s="20" t="e">
        <f t="shared" si="88"/>
        <v>#REF!</v>
      </c>
      <c r="W224" s="20" t="e">
        <f t="shared" si="89"/>
        <v>#REF!</v>
      </c>
      <c r="X224" s="20" t="e">
        <f t="shared" si="90"/>
        <v>#REF!</v>
      </c>
      <c r="Z224" s="20" t="e">
        <f t="shared" si="91"/>
        <v>#REF!</v>
      </c>
      <c r="AA224" s="20" t="e">
        <f t="shared" si="92"/>
        <v>#REF!</v>
      </c>
      <c r="AB224" s="20" t="e">
        <f t="shared" si="93"/>
        <v>#REF!</v>
      </c>
      <c r="AD224" s="20" t="e">
        <f t="shared" si="94"/>
        <v>#REF!</v>
      </c>
      <c r="AE224" s="20" t="e">
        <f t="shared" si="95"/>
        <v>#REF!</v>
      </c>
      <c r="AF224" s="20" t="e">
        <f t="shared" si="96"/>
        <v>#REF!</v>
      </c>
      <c r="AH224" s="20" t="e">
        <f t="shared" si="97"/>
        <v>#REF!</v>
      </c>
      <c r="AI224" s="20" t="e">
        <f t="shared" si="98"/>
        <v>#REF!</v>
      </c>
      <c r="AJ224" s="20" t="e">
        <f t="shared" si="99"/>
        <v>#REF!</v>
      </c>
    </row>
    <row r="225" spans="1:95" ht="13.8" x14ac:dyDescent="0.25">
      <c r="A225" s="25">
        <v>221</v>
      </c>
      <c r="B225" s="41" t="e">
        <f>Samples!#REF!</f>
        <v>#REF!</v>
      </c>
      <c r="C225" s="41" t="e">
        <f>Samples!#REF!</f>
        <v>#REF!</v>
      </c>
      <c r="D225" s="41" t="e">
        <f>Samples!#REF!</f>
        <v>#REF!</v>
      </c>
      <c r="F225" s="20" t="e">
        <f t="shared" si="76"/>
        <v>#REF!</v>
      </c>
      <c r="G225" s="20" t="e">
        <f t="shared" si="77"/>
        <v>#REF!</v>
      </c>
      <c r="H225" s="20" t="e">
        <f t="shared" si="78"/>
        <v>#REF!</v>
      </c>
      <c r="J225" s="20" t="e">
        <f t="shared" si="79"/>
        <v>#REF!</v>
      </c>
      <c r="K225" s="20" t="e">
        <f t="shared" si="80"/>
        <v>#REF!</v>
      </c>
      <c r="L225" s="20" t="e">
        <f t="shared" si="81"/>
        <v>#REF!</v>
      </c>
      <c r="N225" s="20" t="e">
        <f t="shared" si="82"/>
        <v>#REF!</v>
      </c>
      <c r="O225" s="20" t="e">
        <f t="shared" si="83"/>
        <v>#REF!</v>
      </c>
      <c r="P225" s="20" t="e">
        <f t="shared" si="84"/>
        <v>#REF!</v>
      </c>
      <c r="R225" s="22" t="e">
        <f t="shared" si="85"/>
        <v>#REF!</v>
      </c>
      <c r="S225" s="23" t="e">
        <f t="shared" si="86"/>
        <v>#REF!</v>
      </c>
      <c r="T225" s="23" t="e">
        <f t="shared" si="87"/>
        <v>#REF!</v>
      </c>
      <c r="V225" s="20" t="e">
        <f t="shared" si="88"/>
        <v>#REF!</v>
      </c>
      <c r="W225" s="20" t="e">
        <f t="shared" si="89"/>
        <v>#REF!</v>
      </c>
      <c r="X225" s="20" t="e">
        <f t="shared" si="90"/>
        <v>#REF!</v>
      </c>
      <c r="Z225" s="20" t="e">
        <f t="shared" si="91"/>
        <v>#REF!</v>
      </c>
      <c r="AA225" s="20" t="e">
        <f t="shared" si="92"/>
        <v>#REF!</v>
      </c>
      <c r="AB225" s="20" t="e">
        <f t="shared" si="93"/>
        <v>#REF!</v>
      </c>
      <c r="AD225" s="20" t="e">
        <f t="shared" si="94"/>
        <v>#REF!</v>
      </c>
      <c r="AE225" s="20" t="e">
        <f t="shared" si="95"/>
        <v>#REF!</v>
      </c>
      <c r="AF225" s="20" t="e">
        <f t="shared" si="96"/>
        <v>#REF!</v>
      </c>
      <c r="AH225" s="20" t="e">
        <f t="shared" si="97"/>
        <v>#REF!</v>
      </c>
      <c r="AI225" s="20" t="e">
        <f t="shared" si="98"/>
        <v>#REF!</v>
      </c>
      <c r="AJ225" s="20" t="e">
        <f t="shared" si="99"/>
        <v>#REF!</v>
      </c>
    </row>
    <row r="226" spans="1:95" ht="13.8" x14ac:dyDescent="0.25">
      <c r="A226" s="25">
        <v>222</v>
      </c>
      <c r="B226" s="41" t="e">
        <f>Samples!#REF!</f>
        <v>#REF!</v>
      </c>
      <c r="C226" s="41" t="e">
        <f>Samples!#REF!</f>
        <v>#REF!</v>
      </c>
      <c r="D226" s="41" t="e">
        <f>Samples!#REF!</f>
        <v>#REF!</v>
      </c>
      <c r="F226" s="20" t="e">
        <f t="shared" si="76"/>
        <v>#REF!</v>
      </c>
      <c r="G226" s="20" t="e">
        <f t="shared" si="77"/>
        <v>#REF!</v>
      </c>
      <c r="H226" s="20" t="e">
        <f t="shared" si="78"/>
        <v>#REF!</v>
      </c>
      <c r="J226" s="20" t="e">
        <f t="shared" si="79"/>
        <v>#REF!</v>
      </c>
      <c r="K226" s="20" t="e">
        <f t="shared" si="80"/>
        <v>#REF!</v>
      </c>
      <c r="L226" s="20" t="e">
        <f t="shared" si="81"/>
        <v>#REF!</v>
      </c>
      <c r="N226" s="20" t="e">
        <f t="shared" si="82"/>
        <v>#REF!</v>
      </c>
      <c r="O226" s="20" t="e">
        <f t="shared" si="83"/>
        <v>#REF!</v>
      </c>
      <c r="P226" s="20" t="e">
        <f t="shared" si="84"/>
        <v>#REF!</v>
      </c>
      <c r="R226" s="22" t="e">
        <f t="shared" si="85"/>
        <v>#REF!</v>
      </c>
      <c r="S226" s="23" t="e">
        <f t="shared" si="86"/>
        <v>#REF!</v>
      </c>
      <c r="T226" s="23" t="e">
        <f t="shared" si="87"/>
        <v>#REF!</v>
      </c>
      <c r="V226" s="20" t="e">
        <f t="shared" si="88"/>
        <v>#REF!</v>
      </c>
      <c r="W226" s="20" t="e">
        <f t="shared" si="89"/>
        <v>#REF!</v>
      </c>
      <c r="X226" s="20" t="e">
        <f t="shared" si="90"/>
        <v>#REF!</v>
      </c>
      <c r="Z226" s="20" t="e">
        <f t="shared" si="91"/>
        <v>#REF!</v>
      </c>
      <c r="AA226" s="20" t="e">
        <f t="shared" si="92"/>
        <v>#REF!</v>
      </c>
      <c r="AB226" s="20" t="e">
        <f t="shared" si="93"/>
        <v>#REF!</v>
      </c>
      <c r="AD226" s="20" t="e">
        <f t="shared" si="94"/>
        <v>#REF!</v>
      </c>
      <c r="AE226" s="20" t="e">
        <f t="shared" si="95"/>
        <v>#REF!</v>
      </c>
      <c r="AF226" s="20" t="e">
        <f t="shared" si="96"/>
        <v>#REF!</v>
      </c>
      <c r="AH226" s="20" t="e">
        <f t="shared" si="97"/>
        <v>#REF!</v>
      </c>
      <c r="AI226" s="20" t="e">
        <f t="shared" si="98"/>
        <v>#REF!</v>
      </c>
      <c r="AJ226" s="20" t="e">
        <f t="shared" si="99"/>
        <v>#REF!</v>
      </c>
    </row>
    <row r="227" spans="1:95" ht="13.8" x14ac:dyDescent="0.25">
      <c r="A227" s="25">
        <v>223</v>
      </c>
      <c r="B227" s="41" t="e">
        <f>Samples!#REF!</f>
        <v>#REF!</v>
      </c>
      <c r="C227" s="41" t="e">
        <f>Samples!#REF!</f>
        <v>#REF!</v>
      </c>
      <c r="D227" s="41" t="e">
        <f>Samples!#REF!</f>
        <v>#REF!</v>
      </c>
      <c r="F227" s="20" t="e">
        <f t="shared" si="76"/>
        <v>#REF!</v>
      </c>
      <c r="G227" s="20" t="e">
        <f t="shared" si="77"/>
        <v>#REF!</v>
      </c>
      <c r="H227" s="20" t="e">
        <f t="shared" si="78"/>
        <v>#REF!</v>
      </c>
      <c r="J227" s="20" t="e">
        <f t="shared" si="79"/>
        <v>#REF!</v>
      </c>
      <c r="K227" s="20" t="e">
        <f t="shared" si="80"/>
        <v>#REF!</v>
      </c>
      <c r="L227" s="20" t="e">
        <f t="shared" si="81"/>
        <v>#REF!</v>
      </c>
      <c r="N227" s="20" t="e">
        <f t="shared" si="82"/>
        <v>#REF!</v>
      </c>
      <c r="O227" s="20" t="e">
        <f t="shared" si="83"/>
        <v>#REF!</v>
      </c>
      <c r="P227" s="20" t="e">
        <f t="shared" si="84"/>
        <v>#REF!</v>
      </c>
      <c r="R227" s="22" t="e">
        <f t="shared" si="85"/>
        <v>#REF!</v>
      </c>
      <c r="S227" s="23" t="e">
        <f t="shared" si="86"/>
        <v>#REF!</v>
      </c>
      <c r="T227" s="23" t="e">
        <f t="shared" si="87"/>
        <v>#REF!</v>
      </c>
      <c r="V227" s="20" t="e">
        <f t="shared" si="88"/>
        <v>#REF!</v>
      </c>
      <c r="W227" s="20" t="e">
        <f t="shared" si="89"/>
        <v>#REF!</v>
      </c>
      <c r="X227" s="20" t="e">
        <f t="shared" si="90"/>
        <v>#REF!</v>
      </c>
      <c r="Z227" s="20" t="e">
        <f t="shared" si="91"/>
        <v>#REF!</v>
      </c>
      <c r="AA227" s="20" t="e">
        <f t="shared" si="92"/>
        <v>#REF!</v>
      </c>
      <c r="AB227" s="20" t="e">
        <f t="shared" si="93"/>
        <v>#REF!</v>
      </c>
      <c r="AD227" s="20" t="e">
        <f t="shared" si="94"/>
        <v>#REF!</v>
      </c>
      <c r="AE227" s="20" t="e">
        <f t="shared" si="95"/>
        <v>#REF!</v>
      </c>
      <c r="AF227" s="20" t="e">
        <f t="shared" si="96"/>
        <v>#REF!</v>
      </c>
      <c r="AH227" s="20" t="e">
        <f t="shared" si="97"/>
        <v>#REF!</v>
      </c>
      <c r="AI227" s="20" t="e">
        <f t="shared" si="98"/>
        <v>#REF!</v>
      </c>
      <c r="AJ227" s="20" t="e">
        <f t="shared" si="99"/>
        <v>#REF!</v>
      </c>
    </row>
    <row r="228" spans="1:95" ht="13.8" x14ac:dyDescent="0.25">
      <c r="A228" s="25">
        <v>224</v>
      </c>
      <c r="B228" s="41" t="e">
        <f>Samples!#REF!</f>
        <v>#REF!</v>
      </c>
      <c r="C228" s="41" t="e">
        <f>Samples!#REF!</f>
        <v>#REF!</v>
      </c>
      <c r="D228" s="41" t="e">
        <f>Samples!#REF!</f>
        <v>#REF!</v>
      </c>
      <c r="F228" s="20" t="e">
        <f t="shared" si="76"/>
        <v>#REF!</v>
      </c>
      <c r="G228" s="20" t="e">
        <f t="shared" si="77"/>
        <v>#REF!</v>
      </c>
      <c r="H228" s="20" t="e">
        <f t="shared" si="78"/>
        <v>#REF!</v>
      </c>
      <c r="J228" s="20" t="e">
        <f t="shared" si="79"/>
        <v>#REF!</v>
      </c>
      <c r="K228" s="20" t="e">
        <f t="shared" si="80"/>
        <v>#REF!</v>
      </c>
      <c r="L228" s="20" t="e">
        <f t="shared" si="81"/>
        <v>#REF!</v>
      </c>
      <c r="N228" s="20" t="e">
        <f t="shared" si="82"/>
        <v>#REF!</v>
      </c>
      <c r="O228" s="20" t="e">
        <f t="shared" si="83"/>
        <v>#REF!</v>
      </c>
      <c r="P228" s="20" t="e">
        <f t="shared" si="84"/>
        <v>#REF!</v>
      </c>
      <c r="R228" s="22" t="e">
        <f t="shared" si="85"/>
        <v>#REF!</v>
      </c>
      <c r="S228" s="23" t="e">
        <f t="shared" si="86"/>
        <v>#REF!</v>
      </c>
      <c r="T228" s="23" t="e">
        <f t="shared" si="87"/>
        <v>#REF!</v>
      </c>
      <c r="V228" s="20" t="e">
        <f t="shared" si="88"/>
        <v>#REF!</v>
      </c>
      <c r="W228" s="20" t="e">
        <f t="shared" si="89"/>
        <v>#REF!</v>
      </c>
      <c r="X228" s="20" t="e">
        <f t="shared" si="90"/>
        <v>#REF!</v>
      </c>
      <c r="Z228" s="20" t="e">
        <f t="shared" si="91"/>
        <v>#REF!</v>
      </c>
      <c r="AA228" s="20" t="e">
        <f t="shared" si="92"/>
        <v>#REF!</v>
      </c>
      <c r="AB228" s="20" t="e">
        <f t="shared" si="93"/>
        <v>#REF!</v>
      </c>
      <c r="AD228" s="20" t="e">
        <f t="shared" si="94"/>
        <v>#REF!</v>
      </c>
      <c r="AE228" s="20" t="e">
        <f t="shared" si="95"/>
        <v>#REF!</v>
      </c>
      <c r="AF228" s="20" t="e">
        <f t="shared" si="96"/>
        <v>#REF!</v>
      </c>
      <c r="AH228" s="20" t="e">
        <f t="shared" si="97"/>
        <v>#REF!</v>
      </c>
      <c r="AI228" s="20" t="e">
        <f t="shared" si="98"/>
        <v>#REF!</v>
      </c>
      <c r="AJ228" s="20" t="e">
        <f t="shared" si="99"/>
        <v>#REF!</v>
      </c>
    </row>
    <row r="229" spans="1:95" ht="8.4" customHeight="1" x14ac:dyDescent="0.25">
      <c r="A229" s="35"/>
      <c r="B229" s="42"/>
      <c r="C229" s="42"/>
      <c r="D229" s="42"/>
      <c r="E229" s="59"/>
      <c r="F229" s="59"/>
      <c r="G229" s="59"/>
      <c r="H229" s="59"/>
      <c r="I229" s="59"/>
      <c r="J229" s="59"/>
      <c r="K229" s="59"/>
      <c r="L229" s="59"/>
      <c r="M229" s="59"/>
      <c r="N229" s="59"/>
      <c r="O229" s="59"/>
      <c r="P229" s="59"/>
      <c r="Q229" s="59"/>
      <c r="R229" s="36"/>
      <c r="S229" s="36"/>
      <c r="T229" s="36"/>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row>
    <row r="230" spans="1:95" ht="10.8" customHeight="1" thickBot="1" x14ac:dyDescent="0.3">
      <c r="A230" s="35"/>
      <c r="B230" s="161" t="s">
        <v>46</v>
      </c>
      <c r="C230" s="162"/>
      <c r="D230" s="163"/>
      <c r="R230" s="164" t="s">
        <v>46</v>
      </c>
      <c r="S230" s="162"/>
      <c r="T230" s="163"/>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row>
    <row r="231" spans="1:95" ht="13.8" x14ac:dyDescent="0.25">
      <c r="A231" s="25">
        <v>1</v>
      </c>
      <c r="B231" s="43">
        <f>Samples!Q2</f>
        <v>82</v>
      </c>
      <c r="C231" s="43">
        <f>Samples!R2</f>
        <v>102</v>
      </c>
      <c r="D231" s="43">
        <f>Samples!S2</f>
        <v>67</v>
      </c>
      <c r="F231" s="20">
        <f t="shared" si="76"/>
        <v>0.32156862745098042</v>
      </c>
      <c r="G231" s="20">
        <f t="shared" si="77"/>
        <v>0.4</v>
      </c>
      <c r="H231" s="20">
        <f t="shared" si="78"/>
        <v>0.2627450980392157</v>
      </c>
      <c r="J231" s="20">
        <f t="shared" si="79"/>
        <v>8.4549139107041121E-2</v>
      </c>
      <c r="K231" s="20">
        <f t="shared" si="80"/>
        <v>0.13306760636028689</v>
      </c>
      <c r="L231" s="20">
        <f t="shared" si="81"/>
        <v>5.6276666518430385E-2</v>
      </c>
      <c r="N231" s="20">
        <f t="shared" si="82"/>
        <v>9.2610979308759028E-2</v>
      </c>
      <c r="O231" s="20">
        <f t="shared" si="83"/>
        <v>0.11720827436566479</v>
      </c>
      <c r="P231" s="20">
        <f t="shared" si="84"/>
        <v>7.0984428588680176E-2</v>
      </c>
      <c r="R231" s="22">
        <f t="shared" si="85"/>
        <v>40.768934963717463</v>
      </c>
      <c r="S231" s="23">
        <f t="shared" si="86"/>
        <v>-14.616552625942692</v>
      </c>
      <c r="T231" s="23">
        <f t="shared" si="87"/>
        <v>17.387510168962251</v>
      </c>
      <c r="V231" s="20">
        <f t="shared" si="88"/>
        <v>46.669852995467451</v>
      </c>
      <c r="W231" s="20">
        <f t="shared" si="89"/>
        <v>0.50832621280177004</v>
      </c>
      <c r="X231" s="20">
        <f t="shared" si="90"/>
        <v>2.26982843970909</v>
      </c>
      <c r="Z231" s="20">
        <f t="shared" si="91"/>
        <v>1.0587329656831024</v>
      </c>
      <c r="AA231" s="20">
        <f t="shared" si="92"/>
        <v>-0.25234165090704952</v>
      </c>
      <c r="AB231" s="20">
        <f t="shared" si="93"/>
        <v>0.58940195395324002</v>
      </c>
      <c r="AD231" s="20">
        <f t="shared" si="94"/>
        <v>9.7433960345880088E-2</v>
      </c>
      <c r="AE231" s="20">
        <f t="shared" si="95"/>
        <v>0.11720827436566479</v>
      </c>
      <c r="AF231" s="20">
        <f t="shared" si="96"/>
        <v>6.5183130017153521E-2</v>
      </c>
      <c r="AH231" s="20">
        <f t="shared" si="97"/>
        <v>0.4601542651249893</v>
      </c>
      <c r="AI231" s="20">
        <f t="shared" si="98"/>
        <v>0.48938737037687469</v>
      </c>
      <c r="AJ231" s="20">
        <f t="shared" si="99"/>
        <v>0.40244981953206344</v>
      </c>
      <c r="AX231" s="20">
        <f>(R231-R5)</f>
        <v>-27.689859212099826</v>
      </c>
      <c r="AY231" s="20">
        <f>POWER(AX231,2)</f>
        <v>766.72830318590957</v>
      </c>
      <c r="AZ231" s="20">
        <f>(S231-S5)</f>
        <v>-89.605370214403067</v>
      </c>
      <c r="BA231" s="20">
        <f>POWER(AZ231,2)</f>
        <v>8029.1223712602323</v>
      </c>
      <c r="BB231" s="20">
        <f>(T231-T5)</f>
        <v>65.296810563107869</v>
      </c>
      <c r="BC231" s="20">
        <f>POWER(BB231,2)</f>
        <v>4263.6734697143957</v>
      </c>
      <c r="BD231" s="20">
        <f>AY231+BA231+BC231</f>
        <v>13059.524144160536</v>
      </c>
      <c r="BE231" s="38">
        <f>SQRT(BD231)</f>
        <v>114.27827503143602</v>
      </c>
    </row>
    <row r="232" spans="1:95" ht="13.8" x14ac:dyDescent="0.25">
      <c r="A232" s="25">
        <v>2</v>
      </c>
      <c r="B232" s="43">
        <f>Samples!Q3</f>
        <v>78</v>
      </c>
      <c r="C232" s="43">
        <f>Samples!R3</f>
        <v>116</v>
      </c>
      <c r="D232" s="43">
        <f>Samples!S3</f>
        <v>58</v>
      </c>
      <c r="F232" s="20">
        <f t="shared" si="76"/>
        <v>0.30588235294117649</v>
      </c>
      <c r="G232" s="20">
        <f t="shared" si="77"/>
        <v>0.45490196078431372</v>
      </c>
      <c r="H232" s="20">
        <f t="shared" si="78"/>
        <v>0.22745098039215686</v>
      </c>
      <c r="J232" s="20">
        <f t="shared" si="79"/>
        <v>7.6352082797525631E-2</v>
      </c>
      <c r="K232" s="20">
        <f t="shared" si="80"/>
        <v>0.17485974130914408</v>
      </c>
      <c r="L232" s="20">
        <f t="shared" si="81"/>
        <v>4.2443101971952647E-2</v>
      </c>
      <c r="N232" s="20">
        <f t="shared" si="82"/>
        <v>0.10167842234378693</v>
      </c>
      <c r="O232" s="20">
        <f t="shared" si="83"/>
        <v>0.14435653174942878</v>
      </c>
      <c r="P232" s="20">
        <f t="shared" si="84"/>
        <v>6.2659044786383206E-2</v>
      </c>
      <c r="R232" s="22">
        <f t="shared" si="85"/>
        <v>44.851338522262097</v>
      </c>
      <c r="S232" s="23">
        <f t="shared" si="86"/>
        <v>-24.936794098793928</v>
      </c>
      <c r="T232" s="23">
        <f t="shared" si="87"/>
        <v>27.704606338075266</v>
      </c>
      <c r="V232" s="20">
        <f t="shared" si="88"/>
        <v>58.318363141569023</v>
      </c>
      <c r="W232" s="20">
        <f t="shared" si="89"/>
        <v>0.69339980633629583</v>
      </c>
      <c r="X232" s="20">
        <f t="shared" si="90"/>
        <v>2.3036642404434278</v>
      </c>
      <c r="Z232" s="20">
        <f t="shared" si="91"/>
        <v>1.3039610027700483</v>
      </c>
      <c r="AA232" s="20">
        <f t="shared" si="92"/>
        <v>-0.54537314121903824</v>
      </c>
      <c r="AB232" s="20">
        <f t="shared" si="93"/>
        <v>1.0318749601213821</v>
      </c>
      <c r="AD232" s="20">
        <f t="shared" si="94"/>
        <v>0.106973616353274</v>
      </c>
      <c r="AE232" s="20">
        <f t="shared" si="95"/>
        <v>0.14435653174942878</v>
      </c>
      <c r="AF232" s="20">
        <f t="shared" si="96"/>
        <v>5.7538149482445552E-2</v>
      </c>
      <c r="AH232" s="20">
        <f t="shared" si="97"/>
        <v>0.4747069163046716</v>
      </c>
      <c r="AI232" s="20">
        <f t="shared" si="98"/>
        <v>0.52458050450225946</v>
      </c>
      <c r="AJ232" s="20">
        <f t="shared" si="99"/>
        <v>0.38605747281188313</v>
      </c>
      <c r="AX232" s="20">
        <f t="shared" ref="AX232:AX295" si="100">(R232-R6)</f>
        <v>-20.424396610124717</v>
      </c>
      <c r="AY232" s="20">
        <f t="shared" ref="AY232:AY295" si="101">POWER(AX232,2)</f>
        <v>417.155976887674</v>
      </c>
      <c r="AZ232" s="20">
        <f t="shared" ref="AZ232:AZ295" si="102">(S232-S6)</f>
        <v>-73.531433751890447</v>
      </c>
      <c r="BA232" s="20">
        <f t="shared" ref="BA232:BA295" si="103">POWER(AZ232,2)</f>
        <v>5406.8717496086538</v>
      </c>
      <c r="BB232" s="20">
        <f t="shared" ref="BB232:BB295" si="104">(T232-T6)</f>
        <v>57.726969018849786</v>
      </c>
      <c r="BC232" s="20">
        <f t="shared" ref="BC232:BC295" si="105">POWER(BB232,2)</f>
        <v>3332.402952103243</v>
      </c>
      <c r="BD232" s="20">
        <f t="shared" ref="BD232:BD295" si="106">AY232+BA232+BC232</f>
        <v>9156.4306785995705</v>
      </c>
      <c r="BE232" s="39">
        <f t="shared" ref="BE232:BE295" si="107">SQRT(BD232)</f>
        <v>95.689240140151441</v>
      </c>
    </row>
    <row r="233" spans="1:95" ht="13.8" x14ac:dyDescent="0.25">
      <c r="A233" s="25">
        <v>3</v>
      </c>
      <c r="B233" s="43">
        <f>Samples!Q4</f>
        <v>125</v>
      </c>
      <c r="C233" s="43">
        <f>Samples!R4</f>
        <v>117</v>
      </c>
      <c r="D233" s="43">
        <f>Samples!S4</f>
        <v>134</v>
      </c>
      <c r="F233" s="20">
        <f t="shared" si="76"/>
        <v>0.49019607843137253</v>
      </c>
      <c r="G233" s="20">
        <f t="shared" si="77"/>
        <v>0.45882352941176469</v>
      </c>
      <c r="H233" s="20">
        <f t="shared" si="78"/>
        <v>0.52549019607843139</v>
      </c>
      <c r="J233" s="20">
        <f t="shared" si="79"/>
        <v>0.20529682286823489</v>
      </c>
      <c r="K233" s="20">
        <f t="shared" si="80"/>
        <v>0.17810149822418256</v>
      </c>
      <c r="L233" s="20">
        <f t="shared" si="81"/>
        <v>0.23861918559570039</v>
      </c>
      <c r="N233" s="20">
        <f t="shared" si="82"/>
        <v>0.19142426851585165</v>
      </c>
      <c r="O233" s="20">
        <f t="shared" si="83"/>
        <v>0.18825260127173166</v>
      </c>
      <c r="P233" s="20">
        <f t="shared" si="84"/>
        <v>0.25199946317839272</v>
      </c>
      <c r="R233" s="22">
        <f t="shared" si="85"/>
        <v>50.482139082847922</v>
      </c>
      <c r="S233" s="23">
        <f t="shared" si="86"/>
        <v>6.518232240728727</v>
      </c>
      <c r="T233" s="23">
        <f t="shared" si="87"/>
        <v>-8.1630517489073906</v>
      </c>
      <c r="V233" s="20">
        <f t="shared" si="88"/>
        <v>51.551616189789989</v>
      </c>
      <c r="W233" s="20">
        <f t="shared" si="89"/>
        <v>0.20404844400454114</v>
      </c>
      <c r="X233" s="20">
        <f t="shared" si="90"/>
        <v>-0.89696803861578922</v>
      </c>
      <c r="Z233" s="20">
        <f t="shared" si="91"/>
        <v>1.7004706870794486</v>
      </c>
      <c r="AA233" s="20">
        <f t="shared" si="92"/>
        <v>0.11489856846396235</v>
      </c>
      <c r="AB233" s="20">
        <f t="shared" si="93"/>
        <v>-0.42159250651574998</v>
      </c>
      <c r="AD233" s="20">
        <f t="shared" si="94"/>
        <v>0.20139323357796071</v>
      </c>
      <c r="AE233" s="20">
        <f t="shared" si="95"/>
        <v>0.18825260127173166</v>
      </c>
      <c r="AF233" s="20">
        <f t="shared" si="96"/>
        <v>0.23140446572855164</v>
      </c>
      <c r="AH233" s="20">
        <f t="shared" si="97"/>
        <v>0.58615835312669817</v>
      </c>
      <c r="AI233" s="20">
        <f t="shared" si="98"/>
        <v>0.57312188864524072</v>
      </c>
      <c r="AJ233" s="20">
        <f t="shared" si="99"/>
        <v>0.61393714738977767</v>
      </c>
      <c r="AX233" s="20">
        <f t="shared" si="100"/>
        <v>-17.398060621989401</v>
      </c>
      <c r="AY233" s="20">
        <f t="shared" si="101"/>
        <v>302.69251340641824</v>
      </c>
      <c r="AZ233" s="20">
        <f t="shared" si="102"/>
        <v>-41.264007548181489</v>
      </c>
      <c r="BA233" s="20">
        <f t="shared" si="103"/>
        <v>1702.7183189363789</v>
      </c>
      <c r="BB233" s="20">
        <f t="shared" si="104"/>
        <v>23.34208364928498</v>
      </c>
      <c r="BC233" s="20">
        <f t="shared" si="105"/>
        <v>544.85286909021727</v>
      </c>
      <c r="BD233" s="20">
        <f t="shared" si="106"/>
        <v>2550.2637014330144</v>
      </c>
      <c r="BE233" s="39">
        <f t="shared" si="107"/>
        <v>50.500135657570411</v>
      </c>
    </row>
    <row r="234" spans="1:95" ht="13.8" x14ac:dyDescent="0.25">
      <c r="A234" s="25">
        <v>4</v>
      </c>
      <c r="B234" s="43">
        <f>Samples!Q5</f>
        <v>62</v>
      </c>
      <c r="C234" s="43">
        <f>Samples!R5</f>
        <v>91</v>
      </c>
      <c r="D234" s="43">
        <f>Samples!S5</f>
        <v>46</v>
      </c>
      <c r="F234" s="20">
        <f t="shared" si="76"/>
        <v>0.24313725490196078</v>
      </c>
      <c r="G234" s="20">
        <f t="shared" si="77"/>
        <v>0.35686274509803922</v>
      </c>
      <c r="H234" s="20">
        <f t="shared" si="78"/>
        <v>0.1803921568627451</v>
      </c>
      <c r="J234" s="20">
        <f t="shared" si="79"/>
        <v>4.8310973991799608E-2</v>
      </c>
      <c r="K234" s="20">
        <f t="shared" si="80"/>
        <v>0.10480230694582073</v>
      </c>
      <c r="L234" s="20">
        <f t="shared" si="81"/>
        <v>2.7429167898270591E-2</v>
      </c>
      <c r="N234" s="20">
        <f t="shared" si="82"/>
        <v>6.2351715443681489E-2</v>
      </c>
      <c r="O234" s="20">
        <f t="shared" si="83"/>
        <v>8.7205908920562708E-2</v>
      </c>
      <c r="P234" s="20">
        <f t="shared" si="84"/>
        <v>3.9496260873289758E-2</v>
      </c>
      <c r="R234" s="22">
        <f t="shared" si="85"/>
        <v>35.440671228109693</v>
      </c>
      <c r="S234" s="23">
        <f t="shared" si="86"/>
        <v>-20.07523281558829</v>
      </c>
      <c r="T234" s="23">
        <f t="shared" si="87"/>
        <v>22.488570586168187</v>
      </c>
      <c r="V234" s="20">
        <f t="shared" si="88"/>
        <v>46.527324839368362</v>
      </c>
      <c r="W234" s="20">
        <f t="shared" si="89"/>
        <v>0.70483670244618002</v>
      </c>
      <c r="X234" s="20">
        <f t="shared" si="90"/>
        <v>2.2995558344862275</v>
      </c>
      <c r="Z234" s="20">
        <f t="shared" si="91"/>
        <v>0.7877239988067295</v>
      </c>
      <c r="AA234" s="20">
        <f t="shared" si="92"/>
        <v>-0.31061505407070533</v>
      </c>
      <c r="AB234" s="20">
        <f t="shared" si="93"/>
        <v>0.60203018689209042</v>
      </c>
      <c r="AD234" s="20">
        <f t="shared" si="94"/>
        <v>6.5598858962316139E-2</v>
      </c>
      <c r="AE234" s="20">
        <f t="shared" si="95"/>
        <v>8.7205908920562708E-2</v>
      </c>
      <c r="AF234" s="20">
        <f t="shared" si="96"/>
        <v>3.6268375457566351E-2</v>
      </c>
      <c r="AH234" s="20">
        <f t="shared" si="97"/>
        <v>0.4033035966801139</v>
      </c>
      <c r="AI234" s="20">
        <f t="shared" si="98"/>
        <v>0.44345406231129048</v>
      </c>
      <c r="AJ234" s="20">
        <f t="shared" si="99"/>
        <v>0.33101120938044953</v>
      </c>
      <c r="AX234" s="20">
        <f t="shared" si="100"/>
        <v>-27.216931652361595</v>
      </c>
      <c r="AY234" s="20">
        <f t="shared" si="101"/>
        <v>740.76136856932249</v>
      </c>
      <c r="AZ234" s="20">
        <f t="shared" si="102"/>
        <v>-66.925126715894649</v>
      </c>
      <c r="BA234" s="20">
        <f t="shared" si="103"/>
        <v>4478.9725859385553</v>
      </c>
      <c r="BB234" s="20">
        <f t="shared" si="104"/>
        <v>54.44164533896204</v>
      </c>
      <c r="BC234" s="20">
        <f t="shared" si="105"/>
        <v>2963.8927472133273</v>
      </c>
      <c r="BD234" s="20">
        <f t="shared" si="106"/>
        <v>8183.6267017212049</v>
      </c>
      <c r="BE234" s="39">
        <f t="shared" si="107"/>
        <v>90.463399790861303</v>
      </c>
    </row>
    <row r="235" spans="1:95" ht="13.8" x14ac:dyDescent="0.25">
      <c r="A235" s="25">
        <v>5</v>
      </c>
      <c r="B235" s="43">
        <f>Samples!Q6</f>
        <v>136</v>
      </c>
      <c r="C235" s="43">
        <f>Samples!R6</f>
        <v>117</v>
      </c>
      <c r="D235" s="43">
        <f>Samples!S6</f>
        <v>120</v>
      </c>
      <c r="F235" s="20">
        <f t="shared" si="76"/>
        <v>0.53333333333333333</v>
      </c>
      <c r="G235" s="20">
        <f t="shared" si="77"/>
        <v>0.45882352941176469</v>
      </c>
      <c r="H235" s="20">
        <f t="shared" si="78"/>
        <v>0.47058823529411764</v>
      </c>
      <c r="J235" s="20">
        <f t="shared" si="79"/>
        <v>0.24642340747203836</v>
      </c>
      <c r="K235" s="20">
        <f t="shared" si="80"/>
        <v>0.17810149822418256</v>
      </c>
      <c r="L235" s="20">
        <f t="shared" si="81"/>
        <v>0.18803593135467556</v>
      </c>
      <c r="N235" s="20">
        <f t="shared" si="82"/>
        <v>0.19925459461595521</v>
      </c>
      <c r="O235" s="20">
        <f t="shared" si="83"/>
        <v>0.19334400220229828</v>
      </c>
      <c r="P235" s="20">
        <f t="shared" si="84"/>
        <v>0.20471382310515202</v>
      </c>
      <c r="R235" s="22">
        <f t="shared" si="85"/>
        <v>51.076164936445537</v>
      </c>
      <c r="S235" s="23">
        <f t="shared" si="86"/>
        <v>7.9006865279800387</v>
      </c>
      <c r="T235" s="23">
        <f t="shared" si="87"/>
        <v>1.0788647624633052</v>
      </c>
      <c r="V235" s="20">
        <f t="shared" si="88"/>
        <v>51.694868424284429</v>
      </c>
      <c r="W235" s="20">
        <f t="shared" si="89"/>
        <v>0.15486977460239926</v>
      </c>
      <c r="X235" s="20">
        <f t="shared" si="90"/>
        <v>0.13571390361407881</v>
      </c>
      <c r="Z235" s="20">
        <f t="shared" si="91"/>
        <v>1.7464609043731834</v>
      </c>
      <c r="AA235" s="20">
        <f t="shared" si="92"/>
        <v>0.38106847620745687</v>
      </c>
      <c r="AB235" s="20">
        <f t="shared" si="93"/>
        <v>5.5200810748909108E-3</v>
      </c>
      <c r="AD235" s="20">
        <f t="shared" si="94"/>
        <v>0.20963134625560778</v>
      </c>
      <c r="AE235" s="20">
        <f t="shared" si="95"/>
        <v>0.19334400220229828</v>
      </c>
      <c r="AF235" s="20">
        <f t="shared" si="96"/>
        <v>0.18798330863650323</v>
      </c>
      <c r="AH235" s="20">
        <f t="shared" si="97"/>
        <v>0.59404417423221467</v>
      </c>
      <c r="AI235" s="20">
        <f t="shared" si="98"/>
        <v>0.57824280117625459</v>
      </c>
      <c r="AJ235" s="20">
        <f t="shared" si="99"/>
        <v>0.57284847736393807</v>
      </c>
      <c r="AX235" s="20">
        <f t="shared" si="100"/>
        <v>-11.055536214533348</v>
      </c>
      <c r="AY235" s="20">
        <f t="shared" si="101"/>
        <v>122.22488099085834</v>
      </c>
      <c r="AZ235" s="20">
        <f t="shared" si="102"/>
        <v>-17.502684489933305</v>
      </c>
      <c r="BA235" s="20">
        <f t="shared" si="103"/>
        <v>306.34396435415186</v>
      </c>
      <c r="BB235" s="20">
        <f t="shared" si="104"/>
        <v>6.2686483139958504</v>
      </c>
      <c r="BC235" s="20">
        <f t="shared" si="105"/>
        <v>39.295951684563015</v>
      </c>
      <c r="BD235" s="20">
        <f t="shared" si="106"/>
        <v>467.86479702957325</v>
      </c>
      <c r="BE235" s="39">
        <f t="shared" si="107"/>
        <v>21.630182547301196</v>
      </c>
    </row>
    <row r="236" spans="1:95" ht="13.8" x14ac:dyDescent="0.25">
      <c r="A236" s="25">
        <v>6</v>
      </c>
      <c r="B236" s="43">
        <f>Samples!Q7</f>
        <v>99</v>
      </c>
      <c r="C236" s="43">
        <f>Samples!R7</f>
        <v>122</v>
      </c>
      <c r="D236" s="43">
        <f>Samples!S7</f>
        <v>79</v>
      </c>
      <c r="F236" s="20">
        <f t="shared" si="76"/>
        <v>0.38823529411764707</v>
      </c>
      <c r="G236" s="20">
        <f t="shared" si="77"/>
        <v>0.47843137254901963</v>
      </c>
      <c r="H236" s="20">
        <f t="shared" si="78"/>
        <v>0.30980392156862746</v>
      </c>
      <c r="J236" s="20">
        <f t="shared" si="79"/>
        <v>0.12496769676535592</v>
      </c>
      <c r="K236" s="20">
        <f t="shared" si="80"/>
        <v>0.19483424144334416</v>
      </c>
      <c r="L236" s="20">
        <f t="shared" si="81"/>
        <v>7.8355706763718475E-2</v>
      </c>
      <c r="N236" s="20">
        <f t="shared" si="82"/>
        <v>0.13535260795702383</v>
      </c>
      <c r="O236" s="20">
        <f t="shared" si="83"/>
        <v>0.1715708638409349</v>
      </c>
      <c r="P236" s="20">
        <f t="shared" si="84"/>
        <v>0.10011321740653241</v>
      </c>
      <c r="R236" s="22">
        <f t="shared" si="85"/>
        <v>48.457358197049587</v>
      </c>
      <c r="S236" s="23">
        <f t="shared" si="86"/>
        <v>-16.732658043833617</v>
      </c>
      <c r="T236" s="23">
        <f t="shared" si="87"/>
        <v>20.868697208462471</v>
      </c>
      <c r="V236" s="20">
        <f t="shared" si="88"/>
        <v>55.349796131761209</v>
      </c>
      <c r="W236" s="20">
        <f t="shared" si="89"/>
        <v>0.50437865374375357</v>
      </c>
      <c r="X236" s="20">
        <f t="shared" si="90"/>
        <v>2.2466378515884857</v>
      </c>
      <c r="Z236" s="20">
        <f t="shared" si="91"/>
        <v>1.5497858874060562</v>
      </c>
      <c r="AA236" s="20">
        <f t="shared" si="92"/>
        <v>-0.36113345698563953</v>
      </c>
      <c r="AB236" s="20">
        <f t="shared" si="93"/>
        <v>0.90245924018946877</v>
      </c>
      <c r="AD236" s="20">
        <f t="shared" si="94"/>
        <v>0.14240148128040384</v>
      </c>
      <c r="AE236" s="20">
        <f t="shared" si="95"/>
        <v>0.1715708638409349</v>
      </c>
      <c r="AF236" s="20">
        <f t="shared" si="96"/>
        <v>9.1931329115273103E-2</v>
      </c>
      <c r="AH236" s="20">
        <f t="shared" si="97"/>
        <v>0.52220156492138092</v>
      </c>
      <c r="AI236" s="20">
        <f t="shared" si="98"/>
        <v>0.55566688100904815</v>
      </c>
      <c r="AJ236" s="20">
        <f t="shared" si="99"/>
        <v>0.45132339496673579</v>
      </c>
      <c r="AX236" s="20">
        <f t="shared" si="100"/>
        <v>-15.0050314687428</v>
      </c>
      <c r="AY236" s="20">
        <f t="shared" si="101"/>
        <v>225.1509693779617</v>
      </c>
      <c r="AZ236" s="20">
        <f t="shared" si="102"/>
        <v>-45.594459854672422</v>
      </c>
      <c r="BA236" s="20">
        <f t="shared" si="103"/>
        <v>2078.8547694393351</v>
      </c>
      <c r="BB236" s="20">
        <f t="shared" si="104"/>
        <v>27.964383574483275</v>
      </c>
      <c r="BC236" s="20">
        <f t="shared" si="105"/>
        <v>782.00674870083003</v>
      </c>
      <c r="BD236" s="20">
        <f t="shared" si="106"/>
        <v>3086.0124875181268</v>
      </c>
      <c r="BE236" s="39">
        <f t="shared" si="107"/>
        <v>55.551890044517179</v>
      </c>
    </row>
    <row r="237" spans="1:95" ht="13.8" x14ac:dyDescent="0.25">
      <c r="A237" s="25">
        <v>7</v>
      </c>
      <c r="B237" s="43">
        <f>Samples!Q8</f>
        <v>179</v>
      </c>
      <c r="C237" s="43">
        <f>Samples!R8</f>
        <v>99</v>
      </c>
      <c r="D237" s="43">
        <f>Samples!S8</f>
        <v>184</v>
      </c>
      <c r="F237" s="20">
        <f t="shared" si="76"/>
        <v>0.70196078431372544</v>
      </c>
      <c r="G237" s="20">
        <f t="shared" si="77"/>
        <v>0.38823529411764707</v>
      </c>
      <c r="H237" s="20">
        <f t="shared" si="78"/>
        <v>0.72156862745098038</v>
      </c>
      <c r="J237" s="20">
        <f t="shared" si="79"/>
        <v>0.45098759621504708</v>
      </c>
      <c r="K237" s="20">
        <f t="shared" si="80"/>
        <v>0.12496769676535592</v>
      </c>
      <c r="L237" s="20">
        <f t="shared" si="81"/>
        <v>0.47951558945568551</v>
      </c>
      <c r="N237" s="20">
        <f t="shared" si="82"/>
        <v>0.31722829693912791</v>
      </c>
      <c r="O237" s="20">
        <f t="shared" si="83"/>
        <v>0.21987788524060206</v>
      </c>
      <c r="P237" s="20">
        <f t="shared" si="84"/>
        <v>0.47937977783900992</v>
      </c>
      <c r="R237" s="22">
        <f t="shared" si="85"/>
        <v>54.014045587024199</v>
      </c>
      <c r="S237" s="23">
        <f t="shared" si="86"/>
        <v>45.039955160875614</v>
      </c>
      <c r="T237" s="23">
        <f t="shared" si="87"/>
        <v>-31.427480670843444</v>
      </c>
      <c r="V237" s="20">
        <f t="shared" si="88"/>
        <v>77.031170462917501</v>
      </c>
      <c r="W237" s="20">
        <f t="shared" si="89"/>
        <v>0.79372095168700074</v>
      </c>
      <c r="X237" s="20">
        <f t="shared" si="90"/>
        <v>-0.60922702229182024</v>
      </c>
      <c r="Z237" s="20">
        <f t="shared" si="91"/>
        <v>1.9861393471475388</v>
      </c>
      <c r="AA237" s="20">
        <f t="shared" si="92"/>
        <v>1.3750160465808419</v>
      </c>
      <c r="AB237" s="20">
        <f t="shared" si="93"/>
        <v>-1.9816423111131898</v>
      </c>
      <c r="AD237" s="20">
        <f t="shared" si="94"/>
        <v>0.33374886579603147</v>
      </c>
      <c r="AE237" s="20">
        <f t="shared" si="95"/>
        <v>0.21987788524060206</v>
      </c>
      <c r="AF237" s="20">
        <f t="shared" si="96"/>
        <v>0.44020181619743798</v>
      </c>
      <c r="AH237" s="20">
        <f t="shared" si="97"/>
        <v>0.69364926883058053</v>
      </c>
      <c r="AI237" s="20">
        <f t="shared" si="98"/>
        <v>0.60356935850882931</v>
      </c>
      <c r="AJ237" s="20">
        <f t="shared" si="99"/>
        <v>0.76070676186304653</v>
      </c>
      <c r="AX237" s="20">
        <f t="shared" si="100"/>
        <v>-11.246763585512682</v>
      </c>
      <c r="AY237" s="20">
        <f t="shared" si="101"/>
        <v>126.48969114841407</v>
      </c>
      <c r="AZ237" s="20">
        <f t="shared" si="102"/>
        <v>-38.880594482993637</v>
      </c>
      <c r="BA237" s="20">
        <f t="shared" si="103"/>
        <v>1511.7006273509953</v>
      </c>
      <c r="BB237" s="20">
        <f t="shared" si="104"/>
        <v>21.53458506396624</v>
      </c>
      <c r="BC237" s="20">
        <f t="shared" si="105"/>
        <v>463.73835387719788</v>
      </c>
      <c r="BD237" s="20">
        <f t="shared" si="106"/>
        <v>2101.9286723766072</v>
      </c>
      <c r="BE237" s="39">
        <f t="shared" si="107"/>
        <v>45.846795660946768</v>
      </c>
    </row>
    <row r="238" spans="1:95" ht="13.8" x14ac:dyDescent="0.25">
      <c r="A238" s="25">
        <v>8</v>
      </c>
      <c r="B238" s="43">
        <f>Samples!Q9</f>
        <v>120</v>
      </c>
      <c r="C238" s="43">
        <f>Samples!R9</f>
        <v>132</v>
      </c>
      <c r="D238" s="43">
        <f>Samples!S9</f>
        <v>127</v>
      </c>
      <c r="F238" s="20">
        <f t="shared" si="76"/>
        <v>0.47058823529411764</v>
      </c>
      <c r="G238" s="20">
        <f t="shared" si="77"/>
        <v>0.51764705882352946</v>
      </c>
      <c r="H238" s="20">
        <f t="shared" si="78"/>
        <v>0.49803921568627452</v>
      </c>
      <c r="J238" s="20">
        <f t="shared" si="79"/>
        <v>0.18803593135467556</v>
      </c>
      <c r="K238" s="20">
        <f t="shared" si="80"/>
        <v>0.23096107544707103</v>
      </c>
      <c r="L238" s="20">
        <f t="shared" si="81"/>
        <v>0.21244982387450279</v>
      </c>
      <c r="N238" s="20">
        <f t="shared" si="82"/>
        <v>0.19848489187988855</v>
      </c>
      <c r="O238" s="20">
        <f t="shared" si="83"/>
        <v>0.22049867744948831</v>
      </c>
      <c r="P238" s="20">
        <f t="shared" si="84"/>
        <v>0.23309321126115101</v>
      </c>
      <c r="R238" s="22">
        <f t="shared" si="85"/>
        <v>54.079875055879995</v>
      </c>
      <c r="S238" s="23">
        <f t="shared" si="86"/>
        <v>-5.4292899883930934</v>
      </c>
      <c r="T238" s="23">
        <f t="shared" si="87"/>
        <v>1.1908124871848669</v>
      </c>
      <c r="V238" s="20">
        <f t="shared" si="88"/>
        <v>54.364769016499025</v>
      </c>
      <c r="W238" s="20">
        <f t="shared" si="89"/>
        <v>0.10242068712148189</v>
      </c>
      <c r="X238" s="20">
        <f t="shared" si="90"/>
        <v>2.9256803978673154</v>
      </c>
      <c r="Z238" s="20">
        <f t="shared" si="91"/>
        <v>1.9917469135070327</v>
      </c>
      <c r="AA238" s="20">
        <f t="shared" si="92"/>
        <v>-0.23413100960234356</v>
      </c>
      <c r="AB238" s="20">
        <f t="shared" si="93"/>
        <v>9.2477757892262313E-2</v>
      </c>
      <c r="AD238" s="20">
        <f t="shared" si="94"/>
        <v>0.20882155905301267</v>
      </c>
      <c r="AE238" s="20">
        <f t="shared" si="95"/>
        <v>0.22049867744948831</v>
      </c>
      <c r="AF238" s="20">
        <f t="shared" si="96"/>
        <v>0.214043352856888</v>
      </c>
      <c r="AH238" s="20">
        <f t="shared" si="97"/>
        <v>0.59327827395321375</v>
      </c>
      <c r="AI238" s="20">
        <f t="shared" si="98"/>
        <v>0.60413685392999994</v>
      </c>
      <c r="AJ238" s="20">
        <f t="shared" si="99"/>
        <v>0.59818279149407561</v>
      </c>
      <c r="AX238" s="20">
        <f t="shared" si="100"/>
        <v>-15.5380364447158</v>
      </c>
      <c r="AY238" s="20">
        <f t="shared" si="101"/>
        <v>241.43057655731641</v>
      </c>
      <c r="AZ238" s="20">
        <f t="shared" si="102"/>
        <v>-62.551446153211735</v>
      </c>
      <c r="BA238" s="20">
        <f t="shared" si="103"/>
        <v>3912.6834158581473</v>
      </c>
      <c r="BB238" s="20">
        <f t="shared" si="104"/>
        <v>44.743660715012432</v>
      </c>
      <c r="BC238" s="20">
        <f t="shared" si="105"/>
        <v>2001.9951741801467</v>
      </c>
      <c r="BD238" s="20">
        <f t="shared" si="106"/>
        <v>6156.109166595611</v>
      </c>
      <c r="BE238" s="39">
        <f t="shared" si="107"/>
        <v>78.460876662165916</v>
      </c>
    </row>
    <row r="239" spans="1:95" ht="13.8" x14ac:dyDescent="0.25">
      <c r="A239" s="25">
        <v>9</v>
      </c>
      <c r="B239" s="43">
        <f>Samples!Q10</f>
        <v>130</v>
      </c>
      <c r="C239" s="43">
        <f>Samples!R10</f>
        <v>134</v>
      </c>
      <c r="D239" s="43">
        <f>Samples!S10</f>
        <v>122</v>
      </c>
      <c r="F239" s="20">
        <f t="shared" si="76"/>
        <v>0.50980392156862742</v>
      </c>
      <c r="G239" s="20">
        <f t="shared" si="77"/>
        <v>0.52549019607843139</v>
      </c>
      <c r="H239" s="20">
        <f t="shared" si="78"/>
        <v>0.47843137254901963</v>
      </c>
      <c r="J239" s="20">
        <f t="shared" si="79"/>
        <v>0.22344828481291598</v>
      </c>
      <c r="K239" s="20">
        <f t="shared" si="80"/>
        <v>0.23861918559570039</v>
      </c>
      <c r="L239" s="20">
        <f t="shared" si="81"/>
        <v>0.19483424144334416</v>
      </c>
      <c r="N239" s="20">
        <f t="shared" si="82"/>
        <v>0.21264787400639262</v>
      </c>
      <c r="O239" s="20">
        <f t="shared" si="83"/>
        <v>0.23223257912148032</v>
      </c>
      <c r="P239" s="20">
        <f t="shared" si="84"/>
        <v>0.21794590531179539</v>
      </c>
      <c r="R239" s="22">
        <f t="shared" si="85"/>
        <v>55.30156095927768</v>
      </c>
      <c r="S239" s="23">
        <f t="shared" si="86"/>
        <v>-3.8010363214442955</v>
      </c>
      <c r="T239" s="23">
        <f t="shared" si="87"/>
        <v>5.9469045713875124</v>
      </c>
      <c r="V239" s="20">
        <f t="shared" si="88"/>
        <v>55.750122830634496</v>
      </c>
      <c r="W239" s="20">
        <f t="shared" si="89"/>
        <v>0.12693894472661693</v>
      </c>
      <c r="X239" s="20">
        <f t="shared" si="90"/>
        <v>2.1395149044542405</v>
      </c>
      <c r="Z239" s="20">
        <f t="shared" si="91"/>
        <v>2.0977383085980001</v>
      </c>
      <c r="AA239" s="20">
        <f t="shared" si="92"/>
        <v>-6.2733108386007402E-2</v>
      </c>
      <c r="AB239" s="20">
        <f t="shared" si="93"/>
        <v>0.3312760398894507</v>
      </c>
      <c r="AD239" s="20">
        <f t="shared" si="94"/>
        <v>0.22372211889152302</v>
      </c>
      <c r="AE239" s="20">
        <f t="shared" si="95"/>
        <v>0.23223257912148032</v>
      </c>
      <c r="AF239" s="20">
        <f t="shared" si="96"/>
        <v>0.20013398100256694</v>
      </c>
      <c r="AH239" s="20">
        <f t="shared" si="97"/>
        <v>0.60706655631640172</v>
      </c>
      <c r="AI239" s="20">
        <f t="shared" si="98"/>
        <v>0.61466862895929031</v>
      </c>
      <c r="AJ239" s="20">
        <f t="shared" si="99"/>
        <v>0.58493410610235275</v>
      </c>
      <c r="AX239" s="20">
        <f t="shared" si="100"/>
        <v>-11.968198012175975</v>
      </c>
      <c r="AY239" s="20">
        <f t="shared" si="101"/>
        <v>143.23776365865297</v>
      </c>
      <c r="AZ239" s="20">
        <f t="shared" si="102"/>
        <v>-71.844202907312479</v>
      </c>
      <c r="BA239" s="20">
        <f t="shared" si="103"/>
        <v>5161.589491387087</v>
      </c>
      <c r="BB239" s="20">
        <f t="shared" si="104"/>
        <v>42.002657127544808</v>
      </c>
      <c r="BC239" s="20">
        <f t="shared" si="105"/>
        <v>1764.2232057740907</v>
      </c>
      <c r="BD239" s="20">
        <f t="shared" si="106"/>
        <v>7069.0504608198316</v>
      </c>
      <c r="BE239" s="39">
        <f t="shared" si="107"/>
        <v>84.077645428614559</v>
      </c>
    </row>
    <row r="240" spans="1:95" ht="13.8" x14ac:dyDescent="0.25">
      <c r="A240" s="25">
        <v>10</v>
      </c>
      <c r="B240" s="43">
        <f>Samples!Q11</f>
        <v>118</v>
      </c>
      <c r="C240" s="43">
        <f>Samples!R11</f>
        <v>97</v>
      </c>
      <c r="D240" s="43">
        <f>Samples!S11</f>
        <v>92</v>
      </c>
      <c r="F240" s="20">
        <f t="shared" si="76"/>
        <v>0.46274509803921571</v>
      </c>
      <c r="G240" s="20">
        <f t="shared" si="77"/>
        <v>0.38039215686274508</v>
      </c>
      <c r="H240" s="20">
        <f t="shared" si="78"/>
        <v>0.36078431372549019</v>
      </c>
      <c r="J240" s="20">
        <f t="shared" si="79"/>
        <v>0.18137804504066221</v>
      </c>
      <c r="K240" s="20">
        <f t="shared" si="80"/>
        <v>0.11973192388765053</v>
      </c>
      <c r="L240" s="20">
        <f t="shared" si="81"/>
        <v>0.10721025789166257</v>
      </c>
      <c r="N240" s="20">
        <f t="shared" si="82"/>
        <v>0.13696789330643802</v>
      </c>
      <c r="O240" s="20">
        <f t="shared" si="83"/>
        <v>0.13193382495987047</v>
      </c>
      <c r="P240" s="20">
        <f t="shared" si="84"/>
        <v>0.11967599172271801</v>
      </c>
      <c r="R240" s="22">
        <f t="shared" si="85"/>
        <v>43.053191487301596</v>
      </c>
      <c r="S240" s="23">
        <f t="shared" si="86"/>
        <v>7.5957102007750965</v>
      </c>
      <c r="T240" s="23">
        <f t="shared" si="87"/>
        <v>6.0178609646139192</v>
      </c>
      <c r="V240" s="20">
        <f t="shared" si="88"/>
        <v>44.130338331875969</v>
      </c>
      <c r="W240" s="20">
        <f t="shared" si="89"/>
        <v>0.22139671460166443</v>
      </c>
      <c r="X240" s="20">
        <f t="shared" si="90"/>
        <v>0.67001034085866296</v>
      </c>
      <c r="Z240" s="20">
        <f t="shared" si="91"/>
        <v>1.1917476861565106</v>
      </c>
      <c r="AA240" s="20">
        <f t="shared" si="92"/>
        <v>0.36442187964239425</v>
      </c>
      <c r="AB240" s="20">
        <f t="shared" si="93"/>
        <v>0.17696453905952697</v>
      </c>
      <c r="AD240" s="20">
        <f t="shared" si="94"/>
        <v>0.14410088722402736</v>
      </c>
      <c r="AE240" s="20">
        <f t="shared" si="95"/>
        <v>0.13193382495987047</v>
      </c>
      <c r="AF240" s="20">
        <f t="shared" si="96"/>
        <v>0.1098953092035978</v>
      </c>
      <c r="AH240" s="20">
        <f t="shared" si="97"/>
        <v>0.52427065736104672</v>
      </c>
      <c r="AI240" s="20">
        <f t="shared" si="98"/>
        <v>0.50907923695949653</v>
      </c>
      <c r="AJ240" s="20">
        <f t="shared" si="99"/>
        <v>0.47898993213642693</v>
      </c>
      <c r="AX240" s="20">
        <f t="shared" si="100"/>
        <v>-17.411614741597909</v>
      </c>
      <c r="AY240" s="20">
        <f t="shared" si="101"/>
        <v>303.16432790982958</v>
      </c>
      <c r="AZ240" s="20">
        <f t="shared" si="102"/>
        <v>-85.431488775734522</v>
      </c>
      <c r="BA240" s="20">
        <f t="shared" si="103"/>
        <v>7298.5392744384535</v>
      </c>
      <c r="BB240" s="20">
        <f t="shared" si="104"/>
        <v>57.726311678021446</v>
      </c>
      <c r="BC240" s="20">
        <f t="shared" si="105"/>
        <v>3332.3270599480752</v>
      </c>
      <c r="BD240" s="20">
        <f t="shared" si="106"/>
        <v>10934.030662296358</v>
      </c>
      <c r="BE240" s="39">
        <f t="shared" si="107"/>
        <v>104.56591539453169</v>
      </c>
    </row>
    <row r="241" spans="1:57" ht="13.8" x14ac:dyDescent="0.25">
      <c r="A241" s="25">
        <v>11</v>
      </c>
      <c r="B241" s="43">
        <f>Samples!Q12</f>
        <v>133</v>
      </c>
      <c r="C241" s="43">
        <f>Samples!R12</f>
        <v>81</v>
      </c>
      <c r="D241" s="43">
        <f>Samples!S12</f>
        <v>76</v>
      </c>
      <c r="F241" s="20">
        <f t="shared" si="76"/>
        <v>0.52156862745098043</v>
      </c>
      <c r="G241" s="20">
        <f t="shared" si="77"/>
        <v>0.31764705882352939</v>
      </c>
      <c r="H241" s="20">
        <f t="shared" si="78"/>
        <v>0.29803921568627451</v>
      </c>
      <c r="J241" s="20">
        <f t="shared" si="79"/>
        <v>0.23477191591732866</v>
      </c>
      <c r="K241" s="20">
        <f t="shared" si="80"/>
        <v>8.2454105464405722E-2</v>
      </c>
      <c r="L241" s="20">
        <f t="shared" si="81"/>
        <v>7.2435332089834242E-2</v>
      </c>
      <c r="N241" s="20">
        <f t="shared" si="82"/>
        <v>0.13938010368059289</v>
      </c>
      <c r="O241" s="20">
        <f t="shared" si="83"/>
        <v>0.11411351652905308</v>
      </c>
      <c r="P241" s="20">
        <f t="shared" si="84"/>
        <v>8.3209410499949052E-2</v>
      </c>
      <c r="R241" s="22">
        <f t="shared" si="85"/>
        <v>40.264831012324798</v>
      </c>
      <c r="S241" s="23">
        <f t="shared" si="86"/>
        <v>21.144424456200877</v>
      </c>
      <c r="T241" s="23">
        <f t="shared" si="87"/>
        <v>12.14015675629776</v>
      </c>
      <c r="V241" s="20">
        <f t="shared" si="88"/>
        <v>47.07150632922788</v>
      </c>
      <c r="W241" s="20">
        <f t="shared" si="89"/>
        <v>0.5444792879889655</v>
      </c>
      <c r="X241" s="20">
        <f t="shared" si="90"/>
        <v>0.52119828712725647</v>
      </c>
      <c r="Z241" s="20">
        <f t="shared" si="91"/>
        <v>1.0307782657256155</v>
      </c>
      <c r="AA241" s="20">
        <f t="shared" si="92"/>
        <v>0.90526129522154519</v>
      </c>
      <c r="AB241" s="20">
        <f t="shared" si="93"/>
        <v>0.27545389587057434</v>
      </c>
      <c r="AD241" s="20">
        <f t="shared" si="94"/>
        <v>0.14663872033728867</v>
      </c>
      <c r="AE241" s="20">
        <f t="shared" si="95"/>
        <v>0.11411351652905308</v>
      </c>
      <c r="AF241" s="20">
        <f t="shared" si="96"/>
        <v>7.6409008723552857E-2</v>
      </c>
      <c r="AH241" s="20">
        <f t="shared" si="97"/>
        <v>0.52733049557037415</v>
      </c>
      <c r="AI241" s="20">
        <f t="shared" si="98"/>
        <v>0.48504164665797239</v>
      </c>
      <c r="AJ241" s="20">
        <f t="shared" si="99"/>
        <v>0.42434086287648359</v>
      </c>
      <c r="AX241" s="20">
        <f t="shared" si="100"/>
        <v>-20.771901958085387</v>
      </c>
      <c r="AY241" s="20">
        <f t="shared" si="101"/>
        <v>431.47191095631155</v>
      </c>
      <c r="AZ241" s="20">
        <f t="shared" si="102"/>
        <v>-57.771936065618064</v>
      </c>
      <c r="BA241" s="20">
        <f t="shared" si="103"/>
        <v>3337.5965967698612</v>
      </c>
      <c r="BB241" s="20">
        <f t="shared" si="104"/>
        <v>35.820372620567738</v>
      </c>
      <c r="BC241" s="20">
        <f t="shared" si="105"/>
        <v>1283.0990946763188</v>
      </c>
      <c r="BD241" s="20">
        <f t="shared" si="106"/>
        <v>5052.1676024024919</v>
      </c>
      <c r="BE241" s="39">
        <f t="shared" si="107"/>
        <v>71.078601578833073</v>
      </c>
    </row>
    <row r="242" spans="1:57" ht="13.8" x14ac:dyDescent="0.25">
      <c r="A242" s="25">
        <v>12</v>
      </c>
      <c r="B242" s="43">
        <f>Samples!Q13</f>
        <v>118</v>
      </c>
      <c r="C242" s="43">
        <f>Samples!R13</f>
        <v>56</v>
      </c>
      <c r="D242" s="43">
        <f>Samples!S13</f>
        <v>96</v>
      </c>
      <c r="F242" s="20">
        <f t="shared" si="76"/>
        <v>0.46274509803921571</v>
      </c>
      <c r="G242" s="20">
        <f t="shared" si="77"/>
        <v>0.2196078431372549</v>
      </c>
      <c r="H242" s="20">
        <f t="shared" si="78"/>
        <v>0.37647058823529411</v>
      </c>
      <c r="J242" s="20">
        <f t="shared" si="79"/>
        <v>0.18137804504066221</v>
      </c>
      <c r="K242" s="20">
        <f t="shared" si="80"/>
        <v>3.9674125471536634E-2</v>
      </c>
      <c r="L242" s="20">
        <f t="shared" si="81"/>
        <v>0.11716293876828161</v>
      </c>
      <c r="N242" s="20">
        <f t="shared" si="82"/>
        <v>0.11013568349106542</v>
      </c>
      <c r="O242" s="20">
        <f t="shared" si="83"/>
        <v>7.5395071091957713E-2</v>
      </c>
      <c r="P242" s="20">
        <f t="shared" si="84"/>
        <v>0.11959312532474363</v>
      </c>
      <c r="R242" s="22">
        <f t="shared" si="85"/>
        <v>33.004839850574541</v>
      </c>
      <c r="S242" s="23">
        <f t="shared" si="86"/>
        <v>32.531983740411746</v>
      </c>
      <c r="T242" s="23">
        <f t="shared" si="87"/>
        <v>-11.284767224590542</v>
      </c>
      <c r="V242" s="20">
        <f t="shared" si="88"/>
        <v>47.696911754972987</v>
      </c>
      <c r="W242" s="20">
        <f t="shared" si="89"/>
        <v>0.80658179230896421</v>
      </c>
      <c r="X242" s="20">
        <f t="shared" si="90"/>
        <v>-0.33389460476060595</v>
      </c>
      <c r="Z242" s="20">
        <f t="shared" si="91"/>
        <v>0.6810376455679652</v>
      </c>
      <c r="AA242" s="20">
        <f t="shared" si="92"/>
        <v>0.6863820533406455</v>
      </c>
      <c r="AB242" s="20">
        <f t="shared" si="93"/>
        <v>-0.39129689642006027</v>
      </c>
      <c r="AD242" s="20">
        <f t="shared" si="94"/>
        <v>0.11587131350980055</v>
      </c>
      <c r="AE242" s="20">
        <f t="shared" si="95"/>
        <v>7.5395071091957713E-2</v>
      </c>
      <c r="AF242" s="20">
        <f t="shared" si="96"/>
        <v>0.10981921517423658</v>
      </c>
      <c r="AH242" s="20">
        <f t="shared" si="97"/>
        <v>0.48751948343405233</v>
      </c>
      <c r="AI242" s="20">
        <f t="shared" si="98"/>
        <v>0.42245551595322883</v>
      </c>
      <c r="AJ242" s="20">
        <f t="shared" si="99"/>
        <v>0.47887935207618154</v>
      </c>
      <c r="AX242" s="20">
        <f t="shared" si="100"/>
        <v>-33.356790876071074</v>
      </c>
      <c r="AY242" s="20">
        <f t="shared" si="101"/>
        <v>1112.6754975499384</v>
      </c>
      <c r="AZ242" s="20">
        <f t="shared" si="102"/>
        <v>-26.304740205130209</v>
      </c>
      <c r="BA242" s="20">
        <f t="shared" si="103"/>
        <v>691.93935725939366</v>
      </c>
      <c r="BB242" s="20">
        <f t="shared" si="104"/>
        <v>12.3322627848118</v>
      </c>
      <c r="BC242" s="20">
        <f t="shared" si="105"/>
        <v>152.08470539365408</v>
      </c>
      <c r="BD242" s="20">
        <f t="shared" si="106"/>
        <v>1956.699560202986</v>
      </c>
      <c r="BE242" s="39">
        <f t="shared" si="107"/>
        <v>44.234596869452602</v>
      </c>
    </row>
    <row r="243" spans="1:57" ht="13.8" x14ac:dyDescent="0.25">
      <c r="A243" s="25">
        <v>13</v>
      </c>
      <c r="B243" s="43">
        <f>Samples!Q14</f>
        <v>115</v>
      </c>
      <c r="C243" s="43">
        <f>Samples!R14</f>
        <v>62</v>
      </c>
      <c r="D243" s="43">
        <f>Samples!S14</f>
        <v>97</v>
      </c>
      <c r="F243" s="20">
        <f t="shared" si="76"/>
        <v>0.45098039215686275</v>
      </c>
      <c r="G243" s="20">
        <f t="shared" si="77"/>
        <v>0.24313725490196078</v>
      </c>
      <c r="H243" s="20">
        <f t="shared" si="78"/>
        <v>0.38039215686274508</v>
      </c>
      <c r="J243" s="20">
        <f t="shared" si="79"/>
        <v>0.17165266794603923</v>
      </c>
      <c r="K243" s="20">
        <f t="shared" si="80"/>
        <v>4.8310973991799608E-2</v>
      </c>
      <c r="L243" s="20">
        <f t="shared" si="81"/>
        <v>0.11973192388765053</v>
      </c>
      <c r="N243" s="20">
        <f t="shared" si="82"/>
        <v>0.10967717682213504</v>
      </c>
      <c r="O243" s="20">
        <f t="shared" si="83"/>
        <v>7.9690010708951389E-2</v>
      </c>
      <c r="P243" s="20">
        <f t="shared" si="84"/>
        <v>0.12287675824639289</v>
      </c>
      <c r="R243" s="22">
        <f t="shared" si="85"/>
        <v>33.918242247003867</v>
      </c>
      <c r="S243" s="23">
        <f t="shared" si="86"/>
        <v>28.256167956759697</v>
      </c>
      <c r="T243" s="23">
        <f t="shared" si="87"/>
        <v>-10.578596381268014</v>
      </c>
      <c r="V243" s="20">
        <f t="shared" si="88"/>
        <v>45.395648317044973</v>
      </c>
      <c r="W243" s="20">
        <f t="shared" si="89"/>
        <v>0.72700329564668176</v>
      </c>
      <c r="X243" s="20">
        <f t="shared" si="90"/>
        <v>-0.35822861881503265</v>
      </c>
      <c r="Z243" s="20">
        <f t="shared" si="91"/>
        <v>0.71983349153310172</v>
      </c>
      <c r="AA243" s="20">
        <f t="shared" si="92"/>
        <v>0.60157682865625406</v>
      </c>
      <c r="AB243" s="20">
        <f t="shared" si="93"/>
        <v>-0.37251425028997442</v>
      </c>
      <c r="AD243" s="20">
        <f t="shared" si="94"/>
        <v>0.11538892879761709</v>
      </c>
      <c r="AE243" s="20">
        <f t="shared" si="95"/>
        <v>7.9690010708951389E-2</v>
      </c>
      <c r="AF243" s="20">
        <f t="shared" si="96"/>
        <v>0.11283448874783554</v>
      </c>
      <c r="AH243" s="20">
        <f t="shared" si="97"/>
        <v>0.4868420104566562</v>
      </c>
      <c r="AI243" s="20">
        <f t="shared" si="98"/>
        <v>0.43032967454313681</v>
      </c>
      <c r="AJ243" s="20">
        <f t="shared" si="99"/>
        <v>0.48322265644947687</v>
      </c>
      <c r="AX243" s="20">
        <f t="shared" si="100"/>
        <v>-25.836552105720038</v>
      </c>
      <c r="AY243" s="20">
        <f t="shared" si="101"/>
        <v>667.52742471158649</v>
      </c>
      <c r="AZ243" s="20">
        <f t="shared" si="102"/>
        <v>-59.209086081616263</v>
      </c>
      <c r="BA243" s="20">
        <f t="shared" si="103"/>
        <v>3505.7158746202449</v>
      </c>
      <c r="BB243" s="20">
        <f t="shared" si="104"/>
        <v>31.053828533602676</v>
      </c>
      <c r="BC243" s="20">
        <f t="shared" si="105"/>
        <v>964.34026659439576</v>
      </c>
      <c r="BD243" s="20">
        <f t="shared" si="106"/>
        <v>5137.5835659262275</v>
      </c>
      <c r="BE243" s="39">
        <f t="shared" si="107"/>
        <v>71.676938871063868</v>
      </c>
    </row>
    <row r="244" spans="1:57" ht="13.8" x14ac:dyDescent="0.25">
      <c r="A244" s="25">
        <v>14</v>
      </c>
      <c r="B244" s="43">
        <f>Samples!Q15</f>
        <v>162</v>
      </c>
      <c r="C244" s="43">
        <f>Samples!R15</f>
        <v>130</v>
      </c>
      <c r="D244" s="43">
        <f>Samples!S15</f>
        <v>123</v>
      </c>
      <c r="F244" s="20">
        <f t="shared" si="76"/>
        <v>0.63529411764705879</v>
      </c>
      <c r="G244" s="20">
        <f t="shared" si="77"/>
        <v>0.50980392156862742</v>
      </c>
      <c r="H244" s="20">
        <f t="shared" si="78"/>
        <v>0.4823529411764706</v>
      </c>
      <c r="J244" s="20">
        <f t="shared" si="79"/>
        <v>0.361523841781628</v>
      </c>
      <c r="K244" s="20">
        <f t="shared" si="80"/>
        <v>0.22344828481291598</v>
      </c>
      <c r="L244" s="20">
        <f t="shared" si="81"/>
        <v>0.19828631622235901</v>
      </c>
      <c r="N244" s="20">
        <f t="shared" si="82"/>
        <v>0.26478821907797795</v>
      </c>
      <c r="O244" s="20">
        <f t="shared" si="83"/>
        <v>0.25098645409222592</v>
      </c>
      <c r="P244" s="20">
        <f t="shared" si="84"/>
        <v>0.22208358926543725</v>
      </c>
      <c r="R244" s="22">
        <f t="shared" si="85"/>
        <v>57.171408818122089</v>
      </c>
      <c r="S244" s="23">
        <f t="shared" si="86"/>
        <v>11.15787277853164</v>
      </c>
      <c r="T244" s="23">
        <f t="shared" si="87"/>
        <v>8.4350882249146775</v>
      </c>
      <c r="V244" s="20">
        <f t="shared" si="88"/>
        <v>58.857614839142435</v>
      </c>
      <c r="W244" s="20">
        <f t="shared" si="89"/>
        <v>0.23994478419312015</v>
      </c>
      <c r="X244" s="20">
        <f t="shared" si="90"/>
        <v>0.64731502992456003</v>
      </c>
      <c r="Z244" s="20">
        <f t="shared" si="91"/>
        <v>2.2671405608987492</v>
      </c>
      <c r="AA244" s="20">
        <f t="shared" si="92"/>
        <v>0.81674184493475899</v>
      </c>
      <c r="AB244" s="20">
        <f t="shared" si="93"/>
        <v>0.37437140642193506</v>
      </c>
      <c r="AD244" s="20">
        <f t="shared" si="94"/>
        <v>0.27857782122880376</v>
      </c>
      <c r="AE244" s="20">
        <f t="shared" si="95"/>
        <v>0.25098645409222592</v>
      </c>
      <c r="AF244" s="20">
        <f t="shared" si="96"/>
        <v>0.20393350713079639</v>
      </c>
      <c r="AH244" s="20">
        <f t="shared" si="97"/>
        <v>0.65310375260983988</v>
      </c>
      <c r="AI244" s="20">
        <f t="shared" si="98"/>
        <v>0.6307880070527766</v>
      </c>
      <c r="AJ244" s="20">
        <f t="shared" si="99"/>
        <v>0.58861256592820321</v>
      </c>
      <c r="AX244" s="20">
        <f t="shared" si="100"/>
        <v>-14.549994049173762</v>
      </c>
      <c r="AY244" s="20">
        <f t="shared" si="101"/>
        <v>211.70232683099189</v>
      </c>
      <c r="AZ244" s="20">
        <f t="shared" si="102"/>
        <v>-40.572883980393712</v>
      </c>
      <c r="BA244" s="20">
        <f t="shared" si="103"/>
        <v>1646.1589144864888</v>
      </c>
      <c r="BB244" s="20">
        <f t="shared" si="104"/>
        <v>19.872216177894387</v>
      </c>
      <c r="BC244" s="20">
        <f t="shared" si="105"/>
        <v>394.90497582096742</v>
      </c>
      <c r="BD244" s="20">
        <f t="shared" si="106"/>
        <v>2252.7662171384482</v>
      </c>
      <c r="BE244" s="39">
        <f t="shared" si="107"/>
        <v>47.463314434818479</v>
      </c>
    </row>
    <row r="245" spans="1:57" ht="13.8" x14ac:dyDescent="0.25">
      <c r="A245" s="25">
        <v>15</v>
      </c>
      <c r="B245" s="43">
        <f>Samples!Q16</f>
        <v>142</v>
      </c>
      <c r="C245" s="43">
        <f>Samples!R16</f>
        <v>147</v>
      </c>
      <c r="D245" s="43">
        <f>Samples!S16</f>
        <v>93</v>
      </c>
      <c r="F245" s="20">
        <f t="shared" si="76"/>
        <v>0.55686274509803924</v>
      </c>
      <c r="G245" s="20">
        <f t="shared" si="77"/>
        <v>0.57647058823529407</v>
      </c>
      <c r="H245" s="20">
        <f t="shared" si="78"/>
        <v>0.36470588235294116</v>
      </c>
      <c r="J245" s="20">
        <f t="shared" si="79"/>
        <v>0.27072057053841037</v>
      </c>
      <c r="K245" s="20">
        <f t="shared" si="80"/>
        <v>0.29199318139183156</v>
      </c>
      <c r="L245" s="20">
        <f t="shared" si="81"/>
        <v>0.1096501767585446</v>
      </c>
      <c r="N245" s="20">
        <f t="shared" si="82"/>
        <v>0.23585378186067668</v>
      </c>
      <c r="O245" s="20">
        <f t="shared" si="83"/>
        <v>0.27430545938987089</v>
      </c>
      <c r="P245" s="20">
        <f t="shared" si="84"/>
        <v>0.14425298724229429</v>
      </c>
      <c r="R245" s="22">
        <f t="shared" si="85"/>
        <v>59.370744697096484</v>
      </c>
      <c r="S245" s="23">
        <f t="shared" si="86"/>
        <v>-10.67819354136973</v>
      </c>
      <c r="T245" s="23">
        <f t="shared" si="87"/>
        <v>27.997585385083902</v>
      </c>
      <c r="V245" s="20">
        <f t="shared" si="88"/>
        <v>66.503939211070971</v>
      </c>
      <c r="W245" s="20">
        <f t="shared" si="89"/>
        <v>0.4674055639928365</v>
      </c>
      <c r="X245" s="20">
        <f t="shared" si="90"/>
        <v>1.9351634493881071</v>
      </c>
      <c r="Z245" s="20">
        <f t="shared" si="91"/>
        <v>2.4777792702319559</v>
      </c>
      <c r="AA245" s="20">
        <f t="shared" si="92"/>
        <v>-1.947041599283995E-2</v>
      </c>
      <c r="AB245" s="20">
        <f t="shared" si="93"/>
        <v>1.5394815243866744</v>
      </c>
      <c r="AD245" s="20">
        <f t="shared" si="94"/>
        <v>0.24813654062143786</v>
      </c>
      <c r="AE245" s="20">
        <f t="shared" si="95"/>
        <v>0.27430545938987089</v>
      </c>
      <c r="AF245" s="20">
        <f t="shared" si="96"/>
        <v>0.13246371647593599</v>
      </c>
      <c r="AH245" s="20">
        <f t="shared" si="97"/>
        <v>0.62839141203016124</v>
      </c>
      <c r="AI245" s="20">
        <f t="shared" si="98"/>
        <v>0.6497477991129007</v>
      </c>
      <c r="AJ245" s="20">
        <f t="shared" si="99"/>
        <v>0.5097598721874812</v>
      </c>
      <c r="AX245" s="20">
        <f t="shared" si="100"/>
        <v>-11.163641159837169</v>
      </c>
      <c r="AY245" s="20">
        <f t="shared" si="101"/>
        <v>124.62688394561059</v>
      </c>
      <c r="AZ245" s="20">
        <f t="shared" si="102"/>
        <v>-57.95068893701427</v>
      </c>
      <c r="BA245" s="20">
        <f t="shared" si="103"/>
        <v>3358.282348274588</v>
      </c>
      <c r="BB245" s="20">
        <f t="shared" si="104"/>
        <v>46.399147895463045</v>
      </c>
      <c r="BC245" s="20">
        <f t="shared" si="105"/>
        <v>2152.8809254250527</v>
      </c>
      <c r="BD245" s="20">
        <f t="shared" si="106"/>
        <v>5635.7901576452514</v>
      </c>
      <c r="BE245" s="39">
        <f t="shared" si="107"/>
        <v>75.071899920311409</v>
      </c>
    </row>
    <row r="246" spans="1:57" ht="13.8" x14ac:dyDescent="0.25">
      <c r="A246" s="25">
        <v>16</v>
      </c>
      <c r="B246" s="43">
        <f>Samples!Q17</f>
        <v>107</v>
      </c>
      <c r="C246" s="43">
        <f>Samples!R17</f>
        <v>114</v>
      </c>
      <c r="D246" s="43">
        <f>Samples!S17</f>
        <v>96</v>
      </c>
      <c r="F246" s="20">
        <f t="shared" si="76"/>
        <v>0.41960784313725491</v>
      </c>
      <c r="G246" s="20">
        <f t="shared" si="77"/>
        <v>0.44705882352941179</v>
      </c>
      <c r="H246" s="20">
        <f t="shared" si="78"/>
        <v>0.37647058823529411</v>
      </c>
      <c r="J246" s="20">
        <f t="shared" si="79"/>
        <v>0.14723176192527412</v>
      </c>
      <c r="K246" s="20">
        <f t="shared" si="80"/>
        <v>0.16848017129394569</v>
      </c>
      <c r="L246" s="20">
        <f t="shared" si="81"/>
        <v>0.11716293876828161</v>
      </c>
      <c r="N246" s="20">
        <f t="shared" si="82"/>
        <v>0.14211479832037285</v>
      </c>
      <c r="O246" s="20">
        <f t="shared" si="83"/>
        <v>0.16025765527381317</v>
      </c>
      <c r="P246" s="20">
        <f t="shared" si="84"/>
        <v>0.1342877827226478</v>
      </c>
      <c r="R246" s="22">
        <f t="shared" si="85"/>
        <v>47.008274136769487</v>
      </c>
      <c r="S246" s="23">
        <f t="shared" si="86"/>
        <v>-6.208890577752868</v>
      </c>
      <c r="T246" s="23">
        <f t="shared" si="87"/>
        <v>9.0868795409931877</v>
      </c>
      <c r="V246" s="20">
        <f t="shared" si="88"/>
        <v>48.279390419895527</v>
      </c>
      <c r="W246" s="20">
        <f t="shared" si="89"/>
        <v>0.22997691151345889</v>
      </c>
      <c r="X246" s="20">
        <f t="shared" si="90"/>
        <v>2.1702130185276869</v>
      </c>
      <c r="Z246" s="20">
        <f t="shared" si="91"/>
        <v>1.4475945794759326</v>
      </c>
      <c r="AA246" s="20">
        <f t="shared" si="92"/>
        <v>-9.5339167742459222E-2</v>
      </c>
      <c r="AB246" s="20">
        <f t="shared" si="93"/>
        <v>0.39100038008919608</v>
      </c>
      <c r="AD246" s="20">
        <f t="shared" si="94"/>
        <v>0.14951583200460059</v>
      </c>
      <c r="AE246" s="20">
        <f t="shared" si="95"/>
        <v>0.16025765527381317</v>
      </c>
      <c r="AF246" s="20">
        <f t="shared" si="96"/>
        <v>0.12331293179306502</v>
      </c>
      <c r="AH246" s="20">
        <f t="shared" si="97"/>
        <v>0.53075699588561054</v>
      </c>
      <c r="AI246" s="20">
        <f t="shared" si="98"/>
        <v>0.54317477704111627</v>
      </c>
      <c r="AJ246" s="20">
        <f t="shared" si="99"/>
        <v>0.49774037933615034</v>
      </c>
      <c r="AX246" s="20">
        <f t="shared" si="100"/>
        <v>-20.43289180412863</v>
      </c>
      <c r="AY246" s="20">
        <f t="shared" si="101"/>
        <v>417.50306747922696</v>
      </c>
      <c r="AZ246" s="20">
        <f t="shared" si="102"/>
        <v>-30.073685324516429</v>
      </c>
      <c r="BA246" s="20">
        <f t="shared" si="103"/>
        <v>904.42654899803483</v>
      </c>
      <c r="BB246" s="20">
        <f t="shared" si="104"/>
        <v>6.9543644146753181E-2</v>
      </c>
      <c r="BC246" s="20">
        <f t="shared" si="105"/>
        <v>4.8363184412102377E-3</v>
      </c>
      <c r="BD246" s="20">
        <f t="shared" si="106"/>
        <v>1321.934452795703</v>
      </c>
      <c r="BE246" s="39">
        <f t="shared" si="107"/>
        <v>36.358416533117925</v>
      </c>
    </row>
    <row r="247" spans="1:57" ht="13.8" x14ac:dyDescent="0.25">
      <c r="A247" s="25">
        <v>17</v>
      </c>
      <c r="B247" s="43">
        <f>Samples!Q18</f>
        <v>143</v>
      </c>
      <c r="C247" s="43">
        <f>Samples!R18</f>
        <v>143</v>
      </c>
      <c r="D247" s="43">
        <f>Samples!S18</f>
        <v>87</v>
      </c>
      <c r="F247" s="20">
        <f t="shared" si="76"/>
        <v>0.5607843137254902</v>
      </c>
      <c r="G247" s="20">
        <f t="shared" si="77"/>
        <v>0.5607843137254902</v>
      </c>
      <c r="H247" s="20">
        <f t="shared" si="78"/>
        <v>0.3411764705882353</v>
      </c>
      <c r="J247" s="20">
        <f t="shared" si="79"/>
        <v>0.27490010310383778</v>
      </c>
      <c r="K247" s="20">
        <f t="shared" si="80"/>
        <v>0.27490010310383778</v>
      </c>
      <c r="L247" s="20">
        <f t="shared" si="81"/>
        <v>9.5487755867141894E-2</v>
      </c>
      <c r="N247" s="20">
        <f t="shared" si="82"/>
        <v>0.22890861932397419</v>
      </c>
      <c r="O247" s="20">
        <f t="shared" si="83"/>
        <v>0.2619465316333483</v>
      </c>
      <c r="P247" s="20">
        <f t="shared" si="84"/>
        <v>0.12883477623159992</v>
      </c>
      <c r="R247" s="22">
        <f t="shared" si="85"/>
        <v>58.221354097833455</v>
      </c>
      <c r="S247" s="23">
        <f t="shared" si="86"/>
        <v>-8.8387303445225385</v>
      </c>
      <c r="T247" s="23">
        <f t="shared" si="87"/>
        <v>29.785882714578882</v>
      </c>
      <c r="V247" s="20">
        <f t="shared" si="88"/>
        <v>65.992787758778164</v>
      </c>
      <c r="W247" s="20">
        <f t="shared" si="89"/>
        <v>0.4902012303230594</v>
      </c>
      <c r="X247" s="20">
        <f t="shared" si="90"/>
        <v>1.8592617016204436</v>
      </c>
      <c r="Z247" s="20">
        <f t="shared" si="91"/>
        <v>2.3661420645215046</v>
      </c>
      <c r="AA247" s="20">
        <f t="shared" si="92"/>
        <v>0.11187829122423924</v>
      </c>
      <c r="AB247" s="20">
        <f t="shared" si="93"/>
        <v>1.5507302481437761</v>
      </c>
      <c r="AD247" s="20">
        <f t="shared" si="94"/>
        <v>0.24082968892580137</v>
      </c>
      <c r="AE247" s="20">
        <f t="shared" si="95"/>
        <v>0.2619465316333483</v>
      </c>
      <c r="AF247" s="20">
        <f t="shared" si="96"/>
        <v>0.11830557964334244</v>
      </c>
      <c r="AH247" s="20">
        <f t="shared" si="97"/>
        <v>0.62216179877503641</v>
      </c>
      <c r="AI247" s="20">
        <f t="shared" si="98"/>
        <v>0.63983925946408149</v>
      </c>
      <c r="AJ247" s="20">
        <f t="shared" si="99"/>
        <v>0.49090984589118708</v>
      </c>
      <c r="AX247" s="20">
        <f t="shared" si="100"/>
        <v>-13.873936269957525</v>
      </c>
      <c r="AY247" s="20">
        <f t="shared" si="101"/>
        <v>192.48610762284292</v>
      </c>
      <c r="AZ247" s="20">
        <f t="shared" si="102"/>
        <v>-55.158686261039144</v>
      </c>
      <c r="BA247" s="20">
        <f t="shared" si="103"/>
        <v>3042.4806700437484</v>
      </c>
      <c r="BB247" s="20">
        <f t="shared" si="104"/>
        <v>46.885458287736505</v>
      </c>
      <c r="BC247" s="20">
        <f t="shared" si="105"/>
        <v>2198.2461988510795</v>
      </c>
      <c r="BD247" s="20">
        <f t="shared" si="106"/>
        <v>5433.2129765176705</v>
      </c>
      <c r="BE247" s="39">
        <f t="shared" si="107"/>
        <v>73.710331545297436</v>
      </c>
    </row>
    <row r="248" spans="1:57" ht="13.8" x14ac:dyDescent="0.25">
      <c r="A248" s="25">
        <v>18</v>
      </c>
      <c r="B248" s="43">
        <f>Samples!Q19</f>
        <v>94</v>
      </c>
      <c r="C248" s="43">
        <f>Samples!R19</f>
        <v>104</v>
      </c>
      <c r="D248" s="43">
        <f>Samples!S19</f>
        <v>70</v>
      </c>
      <c r="F248" s="20">
        <f t="shared" si="76"/>
        <v>0.36862745098039218</v>
      </c>
      <c r="G248" s="20">
        <f t="shared" si="77"/>
        <v>0.40784313725490196</v>
      </c>
      <c r="H248" s="20">
        <f t="shared" si="78"/>
        <v>0.27450980392156865</v>
      </c>
      <c r="J248" s="20">
        <f t="shared" si="79"/>
        <v>0.11212218366914964</v>
      </c>
      <c r="K248" s="20">
        <f t="shared" si="80"/>
        <v>0.13863305491227085</v>
      </c>
      <c r="L248" s="20">
        <f t="shared" si="81"/>
        <v>6.1399474002627581E-2</v>
      </c>
      <c r="N248" s="20">
        <f t="shared" si="82"/>
        <v>0.10689697403925963</v>
      </c>
      <c r="O248" s="20">
        <f t="shared" si="83"/>
        <v>0.12742057914430702</v>
      </c>
      <c r="P248" s="20">
        <f t="shared" si="84"/>
        <v>7.7049218329854785E-2</v>
      </c>
      <c r="R248" s="22">
        <f t="shared" si="85"/>
        <v>42.371991978882754</v>
      </c>
      <c r="S248" s="23">
        <f t="shared" si="86"/>
        <v>-10.256860301295218</v>
      </c>
      <c r="T248" s="23">
        <f t="shared" si="87"/>
        <v>17.921443756724674</v>
      </c>
      <c r="V248" s="20">
        <f t="shared" si="88"/>
        <v>47.135623829798156</v>
      </c>
      <c r="W248" s="20">
        <f t="shared" si="89"/>
        <v>0.45345766553482925</v>
      </c>
      <c r="X248" s="20">
        <f t="shared" si="90"/>
        <v>2.0906166885110777</v>
      </c>
      <c r="Z248" s="20">
        <f t="shared" si="91"/>
        <v>1.150979897764195</v>
      </c>
      <c r="AA248" s="20">
        <f t="shared" si="92"/>
        <v>-0.11590323027596326</v>
      </c>
      <c r="AB248" s="20">
        <f t="shared" si="93"/>
        <v>0.62084212432968711</v>
      </c>
      <c r="AD248" s="20">
        <f t="shared" si="94"/>
        <v>0.11246393902078866</v>
      </c>
      <c r="AE248" s="20">
        <f t="shared" si="95"/>
        <v>0.12742057914430702</v>
      </c>
      <c r="AF248" s="20">
        <f t="shared" si="96"/>
        <v>7.0752266602254171E-2</v>
      </c>
      <c r="AH248" s="20">
        <f t="shared" si="97"/>
        <v>0.48269310680157124</v>
      </c>
      <c r="AI248" s="20">
        <f t="shared" si="98"/>
        <v>0.50320682740416167</v>
      </c>
      <c r="AJ248" s="20">
        <f t="shared" si="99"/>
        <v>0.41359960862053829</v>
      </c>
      <c r="AX248" s="20">
        <f t="shared" si="100"/>
        <v>-17.751195435041673</v>
      </c>
      <c r="AY248" s="20">
        <f t="shared" si="101"/>
        <v>315.10493937304432</v>
      </c>
      <c r="AZ248" s="20">
        <f t="shared" si="102"/>
        <v>-36.27987849213374</v>
      </c>
      <c r="BA248" s="20">
        <f t="shared" si="103"/>
        <v>1316.2295834039883</v>
      </c>
      <c r="BB248" s="20">
        <f t="shared" si="104"/>
        <v>40.546030515287768</v>
      </c>
      <c r="BC248" s="20">
        <f t="shared" si="105"/>
        <v>1643.9805905466469</v>
      </c>
      <c r="BD248" s="20">
        <f t="shared" si="106"/>
        <v>3275.3151133236797</v>
      </c>
      <c r="BE248" s="39">
        <f t="shared" si="107"/>
        <v>57.230368802967533</v>
      </c>
    </row>
    <row r="249" spans="1:57" ht="13.8" x14ac:dyDescent="0.25">
      <c r="A249" s="25">
        <v>19</v>
      </c>
      <c r="B249" s="43">
        <f>Samples!Q20</f>
        <v>121</v>
      </c>
      <c r="C249" s="43">
        <f>Samples!R20</f>
        <v>124</v>
      </c>
      <c r="D249" s="43">
        <f>Samples!S20</f>
        <v>113</v>
      </c>
      <c r="F249" s="20">
        <f t="shared" si="76"/>
        <v>0.47450980392156861</v>
      </c>
      <c r="G249" s="20">
        <f t="shared" si="77"/>
        <v>0.48627450980392156</v>
      </c>
      <c r="H249" s="20">
        <f t="shared" si="78"/>
        <v>0.44313725490196076</v>
      </c>
      <c r="J249" s="20">
        <f t="shared" si="79"/>
        <v>0.19141748114740204</v>
      </c>
      <c r="K249" s="20">
        <f t="shared" si="80"/>
        <v>0.20177380900707903</v>
      </c>
      <c r="L249" s="20">
        <f t="shared" si="81"/>
        <v>0.16534214401442401</v>
      </c>
      <c r="N249" s="20">
        <f t="shared" si="82"/>
        <v>0.18093914032072356</v>
      </c>
      <c r="O249" s="20">
        <f t="shared" si="83"/>
        <v>0.19694168749164201</v>
      </c>
      <c r="P249" s="20">
        <f t="shared" si="84"/>
        <v>0.18490350330549871</v>
      </c>
      <c r="R249" s="22">
        <f t="shared" si="85"/>
        <v>51.489654911263784</v>
      </c>
      <c r="S249" s="23">
        <f t="shared" si="86"/>
        <v>-3.2763627000155782</v>
      </c>
      <c r="T249" s="23">
        <f t="shared" si="87"/>
        <v>5.6135104675918868</v>
      </c>
      <c r="V249" s="20">
        <f t="shared" si="88"/>
        <v>51.898271793893556</v>
      </c>
      <c r="W249" s="20">
        <f t="shared" si="89"/>
        <v>0.12556889243831426</v>
      </c>
      <c r="X249" s="20">
        <f t="shared" si="90"/>
        <v>2.0991119704718146</v>
      </c>
      <c r="Z249" s="20">
        <f t="shared" si="91"/>
        <v>1.778958507777002</v>
      </c>
      <c r="AA249" s="20">
        <f t="shared" si="92"/>
        <v>-3.9034524768689155E-2</v>
      </c>
      <c r="AB249" s="20">
        <f t="shared" si="93"/>
        <v>0.27840956876942086</v>
      </c>
      <c r="AD249" s="20">
        <f t="shared" si="94"/>
        <v>0.19036206241001952</v>
      </c>
      <c r="AE249" s="20">
        <f t="shared" si="95"/>
        <v>0.19694168749164201</v>
      </c>
      <c r="AF249" s="20">
        <f t="shared" si="96"/>
        <v>0.16979201405463609</v>
      </c>
      <c r="AH249" s="20">
        <f t="shared" si="97"/>
        <v>0.57525464452465669</v>
      </c>
      <c r="AI249" s="20">
        <f t="shared" si="98"/>
        <v>0.58180736992468784</v>
      </c>
      <c r="AJ249" s="20">
        <f t="shared" si="99"/>
        <v>0.55373981758672841</v>
      </c>
      <c r="AX249" s="20">
        <f t="shared" si="100"/>
        <v>-5.2691508480790503</v>
      </c>
      <c r="AY249" s="20">
        <f t="shared" si="101"/>
        <v>27.763950659812174</v>
      </c>
      <c r="AZ249" s="20">
        <f t="shared" si="102"/>
        <v>-22.505689357199376</v>
      </c>
      <c r="BA249" s="20">
        <f t="shared" si="103"/>
        <v>506.50605344275726</v>
      </c>
      <c r="BB249" s="20">
        <f t="shared" si="104"/>
        <v>3.4344029958127464</v>
      </c>
      <c r="BC249" s="20">
        <f t="shared" si="105"/>
        <v>11.795123937647567</v>
      </c>
      <c r="BD249" s="20">
        <f t="shared" si="106"/>
        <v>546.06512804021702</v>
      </c>
      <c r="BE249" s="39">
        <f t="shared" si="107"/>
        <v>23.368036460948467</v>
      </c>
    </row>
    <row r="250" spans="1:57" ht="13.8" x14ac:dyDescent="0.25">
      <c r="A250" s="25">
        <v>20</v>
      </c>
      <c r="B250" s="43">
        <f>Samples!Q21</f>
        <v>159</v>
      </c>
      <c r="C250" s="43">
        <f>Samples!R21</f>
        <v>163</v>
      </c>
      <c r="D250" s="43">
        <f>Samples!S21</f>
        <v>89</v>
      </c>
      <c r="F250" s="20">
        <f t="shared" si="76"/>
        <v>0.62352941176470589</v>
      </c>
      <c r="G250" s="20">
        <f t="shared" si="77"/>
        <v>0.63921568627450975</v>
      </c>
      <c r="H250" s="20">
        <f t="shared" si="78"/>
        <v>0.34901960784313724</v>
      </c>
      <c r="J250" s="20">
        <f t="shared" si="79"/>
        <v>0.3469227943382624</v>
      </c>
      <c r="K250" s="20">
        <f t="shared" si="80"/>
        <v>0.36646903273668774</v>
      </c>
      <c r="L250" s="20">
        <f t="shared" si="81"/>
        <v>0.10008182491156184</v>
      </c>
      <c r="N250" s="20">
        <f t="shared" si="82"/>
        <v>0.29218505588827581</v>
      </c>
      <c r="O250" s="20">
        <f t="shared" si="83"/>
        <v>0.34308034604820836</v>
      </c>
      <c r="P250" s="20">
        <f t="shared" si="84"/>
        <v>0.14550649321138118</v>
      </c>
      <c r="R250" s="22">
        <f t="shared" si="85"/>
        <v>65.206339737384056</v>
      </c>
      <c r="S250" s="23">
        <f t="shared" si="86"/>
        <v>-12.580539599204299</v>
      </c>
      <c r="T250" s="23">
        <f t="shared" si="87"/>
        <v>37.764498893082866</v>
      </c>
      <c r="V250" s="20">
        <f t="shared" si="88"/>
        <v>76.395641859990647</v>
      </c>
      <c r="W250" s="20">
        <f t="shared" si="89"/>
        <v>0.54806406758765869</v>
      </c>
      <c r="X250" s="20">
        <f t="shared" si="90"/>
        <v>1.8923651114168143</v>
      </c>
      <c r="Z250" s="20">
        <f t="shared" si="91"/>
        <v>3.0990173194257835</v>
      </c>
      <c r="AA250" s="20">
        <f t="shared" si="92"/>
        <v>4.4224823574142626E-2</v>
      </c>
      <c r="AB250" s="20">
        <f t="shared" si="93"/>
        <v>2.3061078372340749</v>
      </c>
      <c r="AD250" s="20">
        <f t="shared" si="94"/>
        <v>0.30740142650002716</v>
      </c>
      <c r="AE250" s="20">
        <f t="shared" si="95"/>
        <v>0.34308034604820836</v>
      </c>
      <c r="AF250" s="20">
        <f t="shared" si="96"/>
        <v>0.13361477797188354</v>
      </c>
      <c r="AH250" s="20">
        <f t="shared" si="97"/>
        <v>0.67489357371007463</v>
      </c>
      <c r="AI250" s="20">
        <f t="shared" si="98"/>
        <v>0.70005465290848323</v>
      </c>
      <c r="AJ250" s="20">
        <f t="shared" si="99"/>
        <v>0.51123215844306891</v>
      </c>
      <c r="AX250" s="20">
        <f t="shared" si="100"/>
        <v>-16.204971950363003</v>
      </c>
      <c r="AY250" s="20">
        <f t="shared" si="101"/>
        <v>262.60111591205168</v>
      </c>
      <c r="AZ250" s="20">
        <f t="shared" si="102"/>
        <v>-31.517878384949185</v>
      </c>
      <c r="BA250" s="20">
        <f t="shared" si="103"/>
        <v>993.37665788844708</v>
      </c>
      <c r="BB250" s="20">
        <f t="shared" si="104"/>
        <v>24.293677004371816</v>
      </c>
      <c r="BC250" s="20">
        <f t="shared" si="105"/>
        <v>590.18274239274399</v>
      </c>
      <c r="BD250" s="20">
        <f t="shared" si="106"/>
        <v>1846.1605161932425</v>
      </c>
      <c r="BE250" s="39">
        <f t="shared" si="107"/>
        <v>42.966970060655228</v>
      </c>
    </row>
    <row r="251" spans="1:57" ht="13.8" x14ac:dyDescent="0.25">
      <c r="A251" s="25">
        <v>21</v>
      </c>
      <c r="B251" s="43">
        <f>Samples!Q22</f>
        <v>185</v>
      </c>
      <c r="C251" s="43">
        <f>Samples!R22</f>
        <v>168</v>
      </c>
      <c r="D251" s="43">
        <f>Samples!S22</f>
        <v>106</v>
      </c>
      <c r="F251" s="20">
        <f t="shared" si="76"/>
        <v>0.72549019607843135</v>
      </c>
      <c r="G251" s="20">
        <f t="shared" si="77"/>
        <v>0.6588235294117647</v>
      </c>
      <c r="H251" s="20">
        <f t="shared" si="78"/>
        <v>0.41568627450980394</v>
      </c>
      <c r="J251" s="20">
        <f t="shared" si="79"/>
        <v>0.48534395717296042</v>
      </c>
      <c r="K251" s="20">
        <f t="shared" si="80"/>
        <v>0.39178528783601491</v>
      </c>
      <c r="L251" s="20">
        <f t="shared" si="81"/>
        <v>0.14433197164554382</v>
      </c>
      <c r="N251" s="20">
        <f t="shared" si="82"/>
        <v>0.36631018775030844</v>
      </c>
      <c r="O251" s="20">
        <f t="shared" si="83"/>
        <v>0.3938097315080975</v>
      </c>
      <c r="P251" s="20">
        <f t="shared" si="84"/>
        <v>0.1932554837325805</v>
      </c>
      <c r="R251" s="22">
        <f t="shared" si="85"/>
        <v>69.026337152210857</v>
      </c>
      <c r="S251" s="23">
        <f t="shared" si="86"/>
        <v>-2.6317312054150444</v>
      </c>
      <c r="T251" s="23">
        <f t="shared" si="87"/>
        <v>34.206191055881696</v>
      </c>
      <c r="V251" s="20">
        <f t="shared" si="88"/>
        <v>77.081935214028718</v>
      </c>
      <c r="W251" s="20">
        <f t="shared" si="89"/>
        <v>0.46125856930522935</v>
      </c>
      <c r="X251" s="20">
        <f t="shared" si="90"/>
        <v>1.6475823348589465</v>
      </c>
      <c r="Z251" s="20">
        <f t="shared" si="91"/>
        <v>3.5572517999341251</v>
      </c>
      <c r="AA251" s="20">
        <f t="shared" si="92"/>
        <v>0.73821351427488147</v>
      </c>
      <c r="AB251" s="20">
        <f t="shared" si="93"/>
        <v>2.2583223316418803</v>
      </c>
      <c r="AD251" s="20">
        <f t="shared" si="94"/>
        <v>0.38538683613919877</v>
      </c>
      <c r="AE251" s="20">
        <f t="shared" si="95"/>
        <v>0.3938097315080975</v>
      </c>
      <c r="AF251" s="20">
        <f t="shared" si="96"/>
        <v>0.17746141756894446</v>
      </c>
      <c r="AH251" s="20">
        <f t="shared" si="97"/>
        <v>0.72772220269443588</v>
      </c>
      <c r="AI251" s="20">
        <f t="shared" si="98"/>
        <v>0.73298566510526597</v>
      </c>
      <c r="AJ251" s="20">
        <f t="shared" si="99"/>
        <v>0.56195470982585749</v>
      </c>
      <c r="AX251" s="20">
        <f t="shared" si="100"/>
        <v>-12.341594879352456</v>
      </c>
      <c r="AY251" s="20">
        <f t="shared" si="101"/>
        <v>152.31496416605876</v>
      </c>
      <c r="AZ251" s="20">
        <f t="shared" si="102"/>
        <v>-32.304779253781888</v>
      </c>
      <c r="BA251" s="20">
        <f t="shared" si="103"/>
        <v>1043.5987626355766</v>
      </c>
      <c r="BB251" s="20">
        <f t="shared" si="104"/>
        <v>35.198369873231087</v>
      </c>
      <c r="BC251" s="20">
        <f t="shared" si="105"/>
        <v>1238.9252417327818</v>
      </c>
      <c r="BD251" s="20">
        <f t="shared" si="106"/>
        <v>2434.8389685344173</v>
      </c>
      <c r="BE251" s="39">
        <f t="shared" si="107"/>
        <v>49.344087472912264</v>
      </c>
    </row>
    <row r="252" spans="1:57" ht="13.8" x14ac:dyDescent="0.25">
      <c r="A252" s="25">
        <v>22</v>
      </c>
      <c r="B252" s="43">
        <f>Samples!Q23</f>
        <v>131</v>
      </c>
      <c r="C252" s="43">
        <f>Samples!R23</f>
        <v>138</v>
      </c>
      <c r="D252" s="43">
        <f>Samples!S23</f>
        <v>75</v>
      </c>
      <c r="F252" s="20">
        <f t="shared" si="76"/>
        <v>0.51372549019607838</v>
      </c>
      <c r="G252" s="20">
        <f t="shared" si="77"/>
        <v>0.54117647058823526</v>
      </c>
      <c r="H252" s="20">
        <f t="shared" si="78"/>
        <v>0.29411764705882354</v>
      </c>
      <c r="J252" s="20">
        <f t="shared" si="79"/>
        <v>0.22718656495748335</v>
      </c>
      <c r="K252" s="20">
        <f t="shared" si="80"/>
        <v>0.25437452689793683</v>
      </c>
      <c r="L252" s="20">
        <f t="shared" si="81"/>
        <v>7.0521941360171231E-2</v>
      </c>
      <c r="N252" s="20">
        <f t="shared" si="82"/>
        <v>0.19738528062267924</v>
      </c>
      <c r="O252" s="20">
        <f t="shared" si="83"/>
        <v>0.23532020951356974</v>
      </c>
      <c r="P252" s="20">
        <f t="shared" si="84"/>
        <v>0.10173724957275626</v>
      </c>
      <c r="R252" s="22">
        <f t="shared" si="85"/>
        <v>55.616165590686833</v>
      </c>
      <c r="S252" s="23">
        <f t="shared" si="86"/>
        <v>-12.600042750446905</v>
      </c>
      <c r="T252" s="23">
        <f t="shared" si="87"/>
        <v>32.725994431737128</v>
      </c>
      <c r="V252" s="20">
        <f t="shared" si="88"/>
        <v>65.748837737787255</v>
      </c>
      <c r="W252" s="20">
        <f t="shared" si="89"/>
        <v>0.56256807314350521</v>
      </c>
      <c r="X252" s="20">
        <f t="shared" si="90"/>
        <v>1.9383194035893339</v>
      </c>
      <c r="Z252" s="20">
        <f t="shared" si="91"/>
        <v>2.1256286269193154</v>
      </c>
      <c r="AA252" s="20">
        <f t="shared" si="92"/>
        <v>-5.6386232020927532E-2</v>
      </c>
      <c r="AB252" s="20">
        <f t="shared" si="93"/>
        <v>1.5717719216272001</v>
      </c>
      <c r="AD252" s="20">
        <f t="shared" si="94"/>
        <v>0.20766468240155628</v>
      </c>
      <c r="AE252" s="20">
        <f t="shared" si="95"/>
        <v>0.23532020951356974</v>
      </c>
      <c r="AF252" s="20">
        <f t="shared" si="96"/>
        <v>9.3422635053036052E-2</v>
      </c>
      <c r="AH252" s="20">
        <f t="shared" si="97"/>
        <v>0.59218065234985473</v>
      </c>
      <c r="AI252" s="20">
        <f t="shared" si="98"/>
        <v>0.61738073785074854</v>
      </c>
      <c r="AJ252" s="20">
        <f t="shared" si="99"/>
        <v>0.45375076569206291</v>
      </c>
      <c r="AX252" s="20">
        <f t="shared" si="100"/>
        <v>-22.595875841539723</v>
      </c>
      <c r="AY252" s="20">
        <f t="shared" si="101"/>
        <v>510.57360504627849</v>
      </c>
      <c r="AZ252" s="20">
        <f t="shared" si="102"/>
        <v>-0.67453622281493608</v>
      </c>
      <c r="BA252" s="20">
        <f t="shared" si="103"/>
        <v>0.45499911588944109</v>
      </c>
      <c r="BB252" s="20">
        <f t="shared" si="104"/>
        <v>45.761752607092774</v>
      </c>
      <c r="BC252" s="20">
        <f t="shared" si="105"/>
        <v>2094.1380016727621</v>
      </c>
      <c r="BD252" s="20">
        <f t="shared" si="106"/>
        <v>2605.1666058349301</v>
      </c>
      <c r="BE252" s="39">
        <f t="shared" si="107"/>
        <v>51.040832730618042</v>
      </c>
    </row>
    <row r="253" spans="1:57" ht="13.8" x14ac:dyDescent="0.25">
      <c r="A253" s="25">
        <v>23</v>
      </c>
      <c r="B253" s="43">
        <f>Samples!Q24</f>
        <v>137</v>
      </c>
      <c r="C253" s="43">
        <f>Samples!R24</f>
        <v>144</v>
      </c>
      <c r="D253" s="43">
        <f>Samples!S24</f>
        <v>108</v>
      </c>
      <c r="F253" s="20">
        <f t="shared" si="76"/>
        <v>0.53725490196078429</v>
      </c>
      <c r="G253" s="20">
        <f t="shared" si="77"/>
        <v>0.56470588235294117</v>
      </c>
      <c r="H253" s="20">
        <f t="shared" si="78"/>
        <v>0.42352941176470588</v>
      </c>
      <c r="J253" s="20">
        <f t="shared" si="79"/>
        <v>0.25038055612334792</v>
      </c>
      <c r="K253" s="20">
        <f t="shared" si="80"/>
        <v>0.27911703563807255</v>
      </c>
      <c r="L253" s="20">
        <f t="shared" si="81"/>
        <v>0.15016525573845643</v>
      </c>
      <c r="N253" s="20">
        <f t="shared" si="82"/>
        <v>0.23017402195023481</v>
      </c>
      <c r="O253" s="20">
        <f t="shared" si="83"/>
        <v>0.26369734158448982</v>
      </c>
      <c r="P253" s="20">
        <f t="shared" si="84"/>
        <v>0.18083517096064172</v>
      </c>
      <c r="R253" s="22">
        <f t="shared" si="85"/>
        <v>58.386348379349627</v>
      </c>
      <c r="S253" s="23">
        <f t="shared" si="86"/>
        <v>-8.9777491122145499</v>
      </c>
      <c r="T253" s="23">
        <f t="shared" si="87"/>
        <v>18.322634917704651</v>
      </c>
      <c r="V253" s="20">
        <f t="shared" si="88"/>
        <v>61.848885248839707</v>
      </c>
      <c r="W253" s="20">
        <f t="shared" si="89"/>
        <v>0.33619674725810422</v>
      </c>
      <c r="X253" s="20">
        <f t="shared" si="90"/>
        <v>2.0263969284483894</v>
      </c>
      <c r="Z253" s="20">
        <f t="shared" si="91"/>
        <v>2.381956990745369</v>
      </c>
      <c r="AA253" s="20">
        <f t="shared" si="92"/>
        <v>-9.6392373597853687E-2</v>
      </c>
      <c r="AB253" s="20">
        <f t="shared" si="93"/>
        <v>1.0407737011623412</v>
      </c>
      <c r="AD253" s="20">
        <f t="shared" si="94"/>
        <v>0.2421609910049814</v>
      </c>
      <c r="AE253" s="20">
        <f t="shared" si="95"/>
        <v>0.26369734158448982</v>
      </c>
      <c r="AF253" s="20">
        <f t="shared" si="96"/>
        <v>0.16605617168103004</v>
      </c>
      <c r="AH253" s="20">
        <f t="shared" si="97"/>
        <v>0.6233061257354815</v>
      </c>
      <c r="AI253" s="20">
        <f t="shared" si="98"/>
        <v>0.6412616239599106</v>
      </c>
      <c r="AJ253" s="20">
        <f t="shared" si="99"/>
        <v>0.54964844937138735</v>
      </c>
      <c r="AX253" s="20">
        <f t="shared" si="100"/>
        <v>-21.127944364822</v>
      </c>
      <c r="AY253" s="20">
        <f t="shared" si="101"/>
        <v>446.39003308301369</v>
      </c>
      <c r="AZ253" s="20">
        <f t="shared" si="102"/>
        <v>-17.437428043963699</v>
      </c>
      <c r="BA253" s="20">
        <f t="shared" si="103"/>
        <v>304.06389678841168</v>
      </c>
      <c r="BB253" s="20">
        <f t="shared" si="104"/>
        <v>7.333029258191015</v>
      </c>
      <c r="BC253" s="20">
        <f t="shared" si="105"/>
        <v>53.773318101485465</v>
      </c>
      <c r="BD253" s="20">
        <f t="shared" si="106"/>
        <v>804.22724797291073</v>
      </c>
      <c r="BE253" s="39">
        <f t="shared" si="107"/>
        <v>28.358900683434658</v>
      </c>
    </row>
    <row r="254" spans="1:57" ht="13.8" x14ac:dyDescent="0.25">
      <c r="A254" s="25">
        <v>24</v>
      </c>
      <c r="B254" s="43">
        <f>Samples!Q25</f>
        <v>158</v>
      </c>
      <c r="C254" s="43">
        <f>Samples!R25</f>
        <v>154</v>
      </c>
      <c r="D254" s="43">
        <f>Samples!S25</f>
        <v>100</v>
      </c>
      <c r="F254" s="20">
        <f t="shared" si="76"/>
        <v>0.61960784313725492</v>
      </c>
      <c r="G254" s="20">
        <f t="shared" si="77"/>
        <v>0.60392156862745094</v>
      </c>
      <c r="H254" s="20">
        <f t="shared" si="78"/>
        <v>0.39215686274509803</v>
      </c>
      <c r="J254" s="20">
        <f t="shared" si="79"/>
        <v>0.34213365582460903</v>
      </c>
      <c r="K254" s="20">
        <f t="shared" si="80"/>
        <v>0.32336408691461355</v>
      </c>
      <c r="L254" s="20">
        <f t="shared" si="81"/>
        <v>0.12763471763104536</v>
      </c>
      <c r="N254" s="20">
        <f t="shared" si="82"/>
        <v>0.27976898367513825</v>
      </c>
      <c r="O254" s="20">
        <f t="shared" si="83"/>
        <v>0.31322283680260499</v>
      </c>
      <c r="P254" s="20">
        <f t="shared" si="84"/>
        <v>0.16646497782594549</v>
      </c>
      <c r="R254" s="22">
        <f t="shared" si="85"/>
        <v>62.778757848957554</v>
      </c>
      <c r="S254" s="23">
        <f t="shared" si="86"/>
        <v>-6.9659798119749983</v>
      </c>
      <c r="T254" s="23">
        <f t="shared" si="87"/>
        <v>28.888362846627324</v>
      </c>
      <c r="V254" s="20">
        <f t="shared" si="88"/>
        <v>69.456711840953801</v>
      </c>
      <c r="W254" s="20">
        <f t="shared" si="89"/>
        <v>0.44210175147030717</v>
      </c>
      <c r="X254" s="20">
        <f t="shared" si="90"/>
        <v>1.8074137062030826</v>
      </c>
      <c r="Z254" s="20">
        <f t="shared" si="91"/>
        <v>2.8293168270109881</v>
      </c>
      <c r="AA254" s="20">
        <f t="shared" si="92"/>
        <v>0.23775592192650336</v>
      </c>
      <c r="AB254" s="20">
        <f t="shared" si="93"/>
        <v>1.7035154335502101</v>
      </c>
      <c r="AD254" s="20">
        <f t="shared" si="94"/>
        <v>0.29433875189388559</v>
      </c>
      <c r="AE254" s="20">
        <f t="shared" si="95"/>
        <v>0.31322283680260499</v>
      </c>
      <c r="AF254" s="20">
        <f t="shared" si="96"/>
        <v>0.15286040204402709</v>
      </c>
      <c r="AH254" s="20">
        <f t="shared" si="97"/>
        <v>0.66519526321189093</v>
      </c>
      <c r="AI254" s="20">
        <f t="shared" si="98"/>
        <v>0.67912722283584093</v>
      </c>
      <c r="AJ254" s="20">
        <f t="shared" si="99"/>
        <v>0.5346854086027043</v>
      </c>
      <c r="AX254" s="20">
        <f t="shared" si="100"/>
        <v>-8.6003864487885977</v>
      </c>
      <c r="AY254" s="20">
        <f t="shared" si="101"/>
        <v>73.966647068506546</v>
      </c>
      <c r="AZ254" s="20">
        <f t="shared" si="102"/>
        <v>-52.29050415376102</v>
      </c>
      <c r="BA254" s="20">
        <f t="shared" si="103"/>
        <v>2734.2968246544983</v>
      </c>
      <c r="BB254" s="20">
        <f t="shared" si="104"/>
        <v>26.412832438029408</v>
      </c>
      <c r="BC254" s="20">
        <f t="shared" si="105"/>
        <v>697.63771739941853</v>
      </c>
      <c r="BD254" s="20">
        <f t="shared" si="106"/>
        <v>3505.9011891224236</v>
      </c>
      <c r="BE254" s="39">
        <f t="shared" si="107"/>
        <v>59.210650977019526</v>
      </c>
    </row>
    <row r="255" spans="1:57" ht="13.8" x14ac:dyDescent="0.25">
      <c r="A255" s="25">
        <v>25</v>
      </c>
      <c r="B255" s="43">
        <f>Samples!Q26</f>
        <v>114</v>
      </c>
      <c r="C255" s="43">
        <f>Samples!R26</f>
        <v>123</v>
      </c>
      <c r="D255" s="43">
        <f>Samples!S26</f>
        <v>165</v>
      </c>
      <c r="F255" s="20">
        <f t="shared" si="76"/>
        <v>0.44705882352941179</v>
      </c>
      <c r="G255" s="20">
        <f t="shared" si="77"/>
        <v>0.4823529411764706</v>
      </c>
      <c r="H255" s="20">
        <f t="shared" si="78"/>
        <v>0.6470588235294118</v>
      </c>
      <c r="J255" s="20">
        <f t="shared" si="79"/>
        <v>0.16848017129394569</v>
      </c>
      <c r="K255" s="20">
        <f t="shared" si="80"/>
        <v>0.19828631622235901</v>
      </c>
      <c r="L255" s="20">
        <f t="shared" si="81"/>
        <v>0.37647721027249076</v>
      </c>
      <c r="N255" s="20">
        <f t="shared" si="82"/>
        <v>0.20834254577692335</v>
      </c>
      <c r="O255" s="20">
        <f t="shared" si="83"/>
        <v>0.20481491236099786</v>
      </c>
      <c r="P255" s="20">
        <f t="shared" si="84"/>
        <v>0.38472898456368082</v>
      </c>
      <c r="R255" s="22">
        <f t="shared" si="85"/>
        <v>52.377284148050975</v>
      </c>
      <c r="S255" s="23">
        <f t="shared" si="86"/>
        <v>6.7411496578966279</v>
      </c>
      <c r="T255" s="23">
        <f t="shared" si="87"/>
        <v>-23.493890938919382</v>
      </c>
      <c r="V255" s="20">
        <f t="shared" si="88"/>
        <v>57.799532047289709</v>
      </c>
      <c r="W255" s="20">
        <f t="shared" si="89"/>
        <v>0.43661395696344951</v>
      </c>
      <c r="X255" s="20">
        <f t="shared" si="90"/>
        <v>-1.2913711976019475</v>
      </c>
      <c r="Z255" s="20">
        <f t="shared" si="91"/>
        <v>1.8500767181639048</v>
      </c>
      <c r="AA255" s="20">
        <f t="shared" si="92"/>
        <v>-0.23862851269577437</v>
      </c>
      <c r="AB255" s="20">
        <f t="shared" si="93"/>
        <v>-1.2670005848686259</v>
      </c>
      <c r="AD255" s="20">
        <f t="shared" si="94"/>
        <v>0.21919257840812556</v>
      </c>
      <c r="AE255" s="20">
        <f t="shared" si="95"/>
        <v>0.20481491236099786</v>
      </c>
      <c r="AF255" s="20">
        <f t="shared" si="96"/>
        <v>0.35328648720264538</v>
      </c>
      <c r="AH255" s="20">
        <f t="shared" si="97"/>
        <v>0.60294164541968098</v>
      </c>
      <c r="AI255" s="20">
        <f t="shared" si="98"/>
        <v>0.58945934610388773</v>
      </c>
      <c r="AJ255" s="20">
        <f t="shared" si="99"/>
        <v>0.70692880079848464</v>
      </c>
      <c r="AX255" s="20">
        <f t="shared" si="100"/>
        <v>-29.143125865557295</v>
      </c>
      <c r="AY255" s="20">
        <f t="shared" si="101"/>
        <v>849.32178521571461</v>
      </c>
      <c r="AZ255" s="20">
        <f t="shared" si="102"/>
        <v>-33.921331254478439</v>
      </c>
      <c r="BA255" s="20">
        <f t="shared" si="103"/>
        <v>1150.6567140760558</v>
      </c>
      <c r="BB255" s="20">
        <f t="shared" si="104"/>
        <v>3.0683877489168907</v>
      </c>
      <c r="BC255" s="20">
        <f t="shared" si="105"/>
        <v>9.4150033777032647</v>
      </c>
      <c r="BD255" s="20">
        <f t="shared" si="106"/>
        <v>2009.3935026694735</v>
      </c>
      <c r="BE255" s="39">
        <f t="shared" si="107"/>
        <v>44.826259075116603</v>
      </c>
    </row>
    <row r="256" spans="1:57" ht="13.8" x14ac:dyDescent="0.25">
      <c r="A256" s="25">
        <v>26</v>
      </c>
      <c r="B256" s="43">
        <f>Samples!Q27</f>
        <v>129</v>
      </c>
      <c r="C256" s="43">
        <f>Samples!R27</f>
        <v>132</v>
      </c>
      <c r="D256" s="43">
        <f>Samples!S27</f>
        <v>66</v>
      </c>
      <c r="F256" s="20">
        <f t="shared" si="76"/>
        <v>0.50588235294117645</v>
      </c>
      <c r="G256" s="20">
        <f t="shared" si="77"/>
        <v>0.51764705882352946</v>
      </c>
      <c r="H256" s="20">
        <f t="shared" si="78"/>
        <v>0.25882352941176473</v>
      </c>
      <c r="J256" s="20">
        <f t="shared" si="79"/>
        <v>0.21974613496500564</v>
      </c>
      <c r="K256" s="20">
        <f t="shared" si="80"/>
        <v>0.23096107544707103</v>
      </c>
      <c r="L256" s="20">
        <f t="shared" si="81"/>
        <v>5.4626675563190397E-2</v>
      </c>
      <c r="N256" s="20">
        <f t="shared" si="82"/>
        <v>0.18307510157859677</v>
      </c>
      <c r="O256" s="20">
        <f t="shared" si="83"/>
        <v>0.21584543542896772</v>
      </c>
      <c r="P256" s="20">
        <f t="shared" si="84"/>
        <v>8.3694315720927948E-2</v>
      </c>
      <c r="R256" s="22">
        <f t="shared" si="85"/>
        <v>53.583394658719797</v>
      </c>
      <c r="S256" s="23">
        <f t="shared" si="86"/>
        <v>-11.173727481081642</v>
      </c>
      <c r="T256" s="23">
        <f t="shared" si="87"/>
        <v>34.938659495120248</v>
      </c>
      <c r="V256" s="20">
        <f t="shared" si="88"/>
        <v>64.936448134230105</v>
      </c>
      <c r="W256" s="20">
        <f t="shared" si="89"/>
        <v>0.60029908722378256</v>
      </c>
      <c r="X256" s="20">
        <f t="shared" si="90"/>
        <v>1.880326775263923</v>
      </c>
      <c r="Z256" s="20">
        <f t="shared" si="91"/>
        <v>1.9497145505950293</v>
      </c>
      <c r="AA256" s="20">
        <f t="shared" si="92"/>
        <v>4.0480641293850782E-2</v>
      </c>
      <c r="AB256" s="20">
        <f t="shared" si="93"/>
        <v>1.5390200896260668</v>
      </c>
      <c r="AD256" s="20">
        <f t="shared" si="94"/>
        <v>0.19260925994591979</v>
      </c>
      <c r="AE256" s="20">
        <f t="shared" si="95"/>
        <v>0.21584543542896772</v>
      </c>
      <c r="AF256" s="20">
        <f t="shared" si="96"/>
        <v>7.6854284408565607E-2</v>
      </c>
      <c r="AH256" s="20">
        <f t="shared" si="97"/>
        <v>0.5775093955440419</v>
      </c>
      <c r="AI256" s="20">
        <f t="shared" si="98"/>
        <v>0.59985685050620519</v>
      </c>
      <c r="AJ256" s="20">
        <f t="shared" si="99"/>
        <v>0.42516355303060394</v>
      </c>
      <c r="AX256" s="20">
        <f t="shared" si="100"/>
        <v>-17.792528433446179</v>
      </c>
      <c r="AY256" s="20">
        <f t="shared" si="101"/>
        <v>316.57406805499073</v>
      </c>
      <c r="AZ256" s="20">
        <f t="shared" si="102"/>
        <v>-28.04108039210529</v>
      </c>
      <c r="BA256" s="20">
        <f t="shared" si="103"/>
        <v>786.30218955651173</v>
      </c>
      <c r="BB256" s="20">
        <f t="shared" si="104"/>
        <v>18.656920234414606</v>
      </c>
      <c r="BC256" s="20">
        <f t="shared" si="105"/>
        <v>348.08067263330918</v>
      </c>
      <c r="BD256" s="20">
        <f t="shared" si="106"/>
        <v>1450.9569302448117</v>
      </c>
      <c r="BE256" s="39">
        <f t="shared" si="107"/>
        <v>38.091428566605529</v>
      </c>
    </row>
    <row r="257" spans="1:57" ht="13.8" x14ac:dyDescent="0.25">
      <c r="A257" s="25">
        <v>27</v>
      </c>
      <c r="B257" s="43">
        <f>Samples!Q28</f>
        <v>140</v>
      </c>
      <c r="C257" s="43">
        <f>Samples!R28</f>
        <v>115</v>
      </c>
      <c r="D257" s="43">
        <f>Samples!S28</f>
        <v>107</v>
      </c>
      <c r="F257" s="20">
        <f t="shared" si="76"/>
        <v>0.5490196078431373</v>
      </c>
      <c r="G257" s="20">
        <f t="shared" si="77"/>
        <v>0.45098039215686275</v>
      </c>
      <c r="H257" s="20">
        <f t="shared" si="78"/>
        <v>0.41960784313725491</v>
      </c>
      <c r="J257" s="20">
        <f t="shared" si="79"/>
        <v>0.26247332343955188</v>
      </c>
      <c r="K257" s="20">
        <f t="shared" si="80"/>
        <v>0.17165266794603923</v>
      </c>
      <c r="L257" s="20">
        <f t="shared" si="81"/>
        <v>0.14723176192527412</v>
      </c>
      <c r="N257" s="20">
        <f t="shared" si="82"/>
        <v>0.19620232567148677</v>
      </c>
      <c r="O257" s="20">
        <f t="shared" si="83"/>
        <v>0.18919794988926075</v>
      </c>
      <c r="P257" s="20">
        <f t="shared" si="84"/>
        <v>0.16547052287152431</v>
      </c>
      <c r="R257" s="22">
        <f t="shared" si="85"/>
        <v>50.593237836517531</v>
      </c>
      <c r="S257" s="23">
        <f t="shared" si="86"/>
        <v>8.4578200570328832</v>
      </c>
      <c r="T257" s="23">
        <f t="shared" si="87"/>
        <v>8.0922169545048384</v>
      </c>
      <c r="V257" s="20">
        <f t="shared" si="88"/>
        <v>51.929706432237339</v>
      </c>
      <c r="W257" s="20">
        <f t="shared" si="89"/>
        <v>0.22736430837022392</v>
      </c>
      <c r="X257" s="20">
        <f t="shared" si="90"/>
        <v>0.76331098329200253</v>
      </c>
      <c r="Z257" s="20">
        <f t="shared" si="91"/>
        <v>1.7090099455136993</v>
      </c>
      <c r="AA257" s="20">
        <f t="shared" si="92"/>
        <v>0.54318738050668725</v>
      </c>
      <c r="AB257" s="20">
        <f t="shared" si="93"/>
        <v>0.31011558413037632</v>
      </c>
      <c r="AD257" s="20">
        <f t="shared" si="94"/>
        <v>0.20642012169540955</v>
      </c>
      <c r="AE257" s="20">
        <f t="shared" si="95"/>
        <v>0.18919794988926075</v>
      </c>
      <c r="AF257" s="20">
        <f t="shared" si="96"/>
        <v>0.15194722026769908</v>
      </c>
      <c r="AH257" s="20">
        <f t="shared" si="97"/>
        <v>0.59099527663576867</v>
      </c>
      <c r="AI257" s="20">
        <f t="shared" si="98"/>
        <v>0.57407963652170291</v>
      </c>
      <c r="AJ257" s="20">
        <f t="shared" si="99"/>
        <v>0.53361855174917872</v>
      </c>
      <c r="AX257" s="20">
        <f t="shared" si="100"/>
        <v>-43.373526200894688</v>
      </c>
      <c r="AY257" s="20">
        <f t="shared" si="101"/>
        <v>1881.262775099698</v>
      </c>
      <c r="AZ257" s="20">
        <f t="shared" si="102"/>
        <v>-2.7629129507488202</v>
      </c>
      <c r="BA257" s="20">
        <f t="shared" si="103"/>
        <v>7.6336879734155527</v>
      </c>
      <c r="BB257" s="20">
        <f t="shared" si="104"/>
        <v>14.900433295747373</v>
      </c>
      <c r="BC257" s="20">
        <f t="shared" si="105"/>
        <v>222.02291240101692</v>
      </c>
      <c r="BD257" s="20">
        <f t="shared" si="106"/>
        <v>2110.9193754741304</v>
      </c>
      <c r="BE257" s="39">
        <f t="shared" si="107"/>
        <v>45.944742631493</v>
      </c>
    </row>
    <row r="258" spans="1:57" ht="13.8" x14ac:dyDescent="0.25">
      <c r="A258" s="25">
        <v>28</v>
      </c>
      <c r="B258" s="43">
        <f>Samples!Q29</f>
        <v>135</v>
      </c>
      <c r="C258" s="43">
        <f>Samples!R29</f>
        <v>119</v>
      </c>
      <c r="D258" s="43">
        <f>Samples!S29</f>
        <v>110</v>
      </c>
      <c r="F258" s="20">
        <f t="shared" si="76"/>
        <v>0.52941176470588236</v>
      </c>
      <c r="G258" s="20">
        <f t="shared" si="77"/>
        <v>0.46666666666666667</v>
      </c>
      <c r="H258" s="20">
        <f t="shared" si="78"/>
        <v>0.43137254901960786</v>
      </c>
      <c r="J258" s="20">
        <f t="shared" si="79"/>
        <v>0.24250298330585524</v>
      </c>
      <c r="K258" s="20">
        <f t="shared" si="80"/>
        <v>0.18468948762265799</v>
      </c>
      <c r="L258" s="20">
        <f t="shared" si="81"/>
        <v>0.15613379743249334</v>
      </c>
      <c r="N258" s="20">
        <f t="shared" si="82"/>
        <v>0.19423534152576225</v>
      </c>
      <c r="O258" s="20">
        <f t="shared" si="83"/>
        <v>0.19491891597317584</v>
      </c>
      <c r="P258" s="20">
        <f t="shared" si="84"/>
        <v>0.17510046896200876</v>
      </c>
      <c r="R258" s="22">
        <f t="shared" si="85"/>
        <v>51.257799108707871</v>
      </c>
      <c r="S258" s="23">
        <f t="shared" si="86"/>
        <v>4.6025307435537126</v>
      </c>
      <c r="T258" s="23">
        <f t="shared" si="87"/>
        <v>7.2065791720695938</v>
      </c>
      <c r="V258" s="20">
        <f t="shared" si="88"/>
        <v>51.966143228811184</v>
      </c>
      <c r="W258" s="20">
        <f t="shared" si="89"/>
        <v>0.16529946836434228</v>
      </c>
      <c r="X258" s="20">
        <f t="shared" si="90"/>
        <v>1.0024366161946059</v>
      </c>
      <c r="Z258" s="20">
        <f t="shared" si="91"/>
        <v>1.7606869744724207</v>
      </c>
      <c r="AA258" s="20">
        <f t="shared" si="92"/>
        <v>0.35274298760001538</v>
      </c>
      <c r="AB258" s="20">
        <f t="shared" si="93"/>
        <v>0.30137475011725873</v>
      </c>
      <c r="AD258" s="20">
        <f t="shared" si="94"/>
        <v>0.20435070123699342</v>
      </c>
      <c r="AE258" s="20">
        <f t="shared" si="95"/>
        <v>0.19491891597317584</v>
      </c>
      <c r="AF258" s="20">
        <f t="shared" si="96"/>
        <v>0.1607901459706233</v>
      </c>
      <c r="AH258" s="20">
        <f t="shared" si="97"/>
        <v>0.58901367449320974</v>
      </c>
      <c r="AI258" s="20">
        <f t="shared" si="98"/>
        <v>0.57980861300610231</v>
      </c>
      <c r="AJ258" s="20">
        <f t="shared" si="99"/>
        <v>0.54377571714575434</v>
      </c>
      <c r="AX258" s="20">
        <f t="shared" si="100"/>
        <v>-14.794449000559027</v>
      </c>
      <c r="AY258" s="20">
        <f t="shared" si="101"/>
        <v>218.87572123014198</v>
      </c>
      <c r="AZ258" s="20">
        <f t="shared" si="102"/>
        <v>-44.595845195281314</v>
      </c>
      <c r="BA258" s="20">
        <f t="shared" si="103"/>
        <v>1988.7894086814954</v>
      </c>
      <c r="BB258" s="20">
        <f t="shared" si="104"/>
        <v>17.317510779580836</v>
      </c>
      <c r="BC258" s="20">
        <f t="shared" si="105"/>
        <v>299.89617960089845</v>
      </c>
      <c r="BD258" s="20">
        <f t="shared" si="106"/>
        <v>2507.5613095125359</v>
      </c>
      <c r="BE258" s="39">
        <f t="shared" si="107"/>
        <v>50.075556008021877</v>
      </c>
    </row>
    <row r="259" spans="1:57" ht="13.8" x14ac:dyDescent="0.25">
      <c r="A259" s="25">
        <v>29</v>
      </c>
      <c r="B259" s="43">
        <f>Samples!Q30</f>
        <v>156</v>
      </c>
      <c r="C259" s="43">
        <f>Samples!R30</f>
        <v>136</v>
      </c>
      <c r="D259" s="43">
        <f>Samples!S30</f>
        <v>255</v>
      </c>
      <c r="F259" s="20">
        <f t="shared" si="76"/>
        <v>0.61176470588235299</v>
      </c>
      <c r="G259" s="20">
        <f t="shared" si="77"/>
        <v>0.53333333333333333</v>
      </c>
      <c r="H259" s="20">
        <f t="shared" si="78"/>
        <v>1</v>
      </c>
      <c r="J259" s="20">
        <f t="shared" si="79"/>
        <v>0.33267165538683185</v>
      </c>
      <c r="K259" s="20">
        <f t="shared" si="80"/>
        <v>0.24642340747203836</v>
      </c>
      <c r="L259" s="20">
        <f t="shared" si="81"/>
        <v>1</v>
      </c>
      <c r="N259" s="20">
        <f t="shared" si="82"/>
        <v>0.40581480119353036</v>
      </c>
      <c r="O259" s="20">
        <f t="shared" si="83"/>
        <v>0.3191680149592423</v>
      </c>
      <c r="P259" s="20">
        <f t="shared" si="84"/>
        <v>0.98629423311963282</v>
      </c>
      <c r="R259" s="22">
        <f t="shared" si="85"/>
        <v>63.274061650021366</v>
      </c>
      <c r="S259" s="23">
        <f t="shared" si="86"/>
        <v>34.798809417381115</v>
      </c>
      <c r="T259" s="23">
        <f t="shared" si="87"/>
        <v>-56.824399236455434</v>
      </c>
      <c r="V259" s="20">
        <f t="shared" si="88"/>
        <v>91.888934933113646</v>
      </c>
      <c r="W259" s="20">
        <f t="shared" si="89"/>
        <v>0.8112495954633604</v>
      </c>
      <c r="X259" s="20">
        <f t="shared" si="90"/>
        <v>-1.0213148290013145</v>
      </c>
      <c r="Z259" s="20">
        <f t="shared" si="91"/>
        <v>2.8830191456856404</v>
      </c>
      <c r="AA259" s="20">
        <f t="shared" si="92"/>
        <v>4.7932243212589667E-2</v>
      </c>
      <c r="AB259" s="20">
        <f t="shared" si="93"/>
        <v>-4.3467199083750101</v>
      </c>
      <c r="AD259" s="20">
        <f t="shared" si="94"/>
        <v>0.4269487650642087</v>
      </c>
      <c r="AE259" s="20">
        <f t="shared" si="95"/>
        <v>0.3191680149592423</v>
      </c>
      <c r="AF259" s="20">
        <f t="shared" si="96"/>
        <v>0.9056880010281293</v>
      </c>
      <c r="AH259" s="20">
        <f t="shared" si="97"/>
        <v>0.75299470202460161</v>
      </c>
      <c r="AI259" s="20">
        <f t="shared" si="98"/>
        <v>0.68339708318983938</v>
      </c>
      <c r="AJ259" s="20">
        <f t="shared" si="99"/>
        <v>0.96751907937211656</v>
      </c>
      <c r="AX259" s="20">
        <f t="shared" si="100"/>
        <v>-2.2239096184160445</v>
      </c>
      <c r="AY259" s="20">
        <f t="shared" si="101"/>
        <v>4.9457739908833966</v>
      </c>
      <c r="AZ259" s="20">
        <f t="shared" si="102"/>
        <v>-48.450187330390854</v>
      </c>
      <c r="BA259" s="20">
        <f t="shared" si="103"/>
        <v>2347.4206523499665</v>
      </c>
      <c r="BB259" s="20">
        <f t="shared" si="104"/>
        <v>-4.2381874829255679</v>
      </c>
      <c r="BC259" s="20">
        <f t="shared" si="105"/>
        <v>17.96223314042696</v>
      </c>
      <c r="BD259" s="20">
        <f t="shared" si="106"/>
        <v>2370.3286594812771</v>
      </c>
      <c r="BE259" s="39">
        <f t="shared" si="107"/>
        <v>48.686021191726859</v>
      </c>
    </row>
    <row r="260" spans="1:57" ht="13.8" x14ac:dyDescent="0.25">
      <c r="A260" s="25">
        <v>30</v>
      </c>
      <c r="B260" s="43">
        <f>Samples!Q31</f>
        <v>117</v>
      </c>
      <c r="C260" s="43">
        <f>Samples!R31</f>
        <v>103</v>
      </c>
      <c r="D260" s="43">
        <f>Samples!S31</f>
        <v>144</v>
      </c>
      <c r="F260" s="20">
        <f t="shared" si="76"/>
        <v>0.45882352941176469</v>
      </c>
      <c r="G260" s="20">
        <f t="shared" si="77"/>
        <v>0.40392156862745099</v>
      </c>
      <c r="H260" s="20">
        <f t="shared" si="78"/>
        <v>0.56470588235294117</v>
      </c>
      <c r="J260" s="20">
        <f t="shared" si="79"/>
        <v>0.17810149822418256</v>
      </c>
      <c r="K260" s="20">
        <f t="shared" si="80"/>
        <v>0.13583370366794129</v>
      </c>
      <c r="L260" s="20">
        <f t="shared" si="81"/>
        <v>0.27911703563807255</v>
      </c>
      <c r="N260" s="20">
        <f t="shared" si="82"/>
        <v>0.17240381523198078</v>
      </c>
      <c r="O260" s="20">
        <f t="shared" si="83"/>
        <v>0.15516489335884165</v>
      </c>
      <c r="P260" s="20">
        <f t="shared" si="84"/>
        <v>0.28492947876693331</v>
      </c>
      <c r="R260" s="22">
        <f t="shared" si="85"/>
        <v>46.333638546217784</v>
      </c>
      <c r="S260" s="23">
        <f t="shared" si="86"/>
        <v>14.352120194103479</v>
      </c>
      <c r="T260" s="23">
        <f t="shared" si="87"/>
        <v>-20.446652108528561</v>
      </c>
      <c r="V260" s="20">
        <f t="shared" si="88"/>
        <v>52.638911438637741</v>
      </c>
      <c r="W260" s="20">
        <f t="shared" si="89"/>
        <v>0.49447811272616127</v>
      </c>
      <c r="X260" s="20">
        <f t="shared" si="90"/>
        <v>-0.95877617948581828</v>
      </c>
      <c r="Z260" s="20">
        <f t="shared" si="91"/>
        <v>1.4015920685189478</v>
      </c>
      <c r="AA260" s="20">
        <f t="shared" si="92"/>
        <v>0.14083094472526356</v>
      </c>
      <c r="AB260" s="20">
        <f t="shared" si="93"/>
        <v>-0.94848135445284043</v>
      </c>
      <c r="AD260" s="20">
        <f t="shared" si="94"/>
        <v>0.18138223590950109</v>
      </c>
      <c r="AE260" s="20">
        <f t="shared" si="95"/>
        <v>0.15516489335884165</v>
      </c>
      <c r="AF260" s="20">
        <f t="shared" si="96"/>
        <v>0.26164323119093968</v>
      </c>
      <c r="AH260" s="20">
        <f t="shared" si="97"/>
        <v>0.56606319337284305</v>
      </c>
      <c r="AI260" s="20">
        <f t="shared" si="98"/>
        <v>0.5373589529846361</v>
      </c>
      <c r="AJ260" s="20">
        <f t="shared" si="99"/>
        <v>0.63959221352727891</v>
      </c>
      <c r="AX260" s="20">
        <f t="shared" si="100"/>
        <v>-19.375941835681402</v>
      </c>
      <c r="AY260" s="20">
        <f t="shared" si="101"/>
        <v>375.4271220197088</v>
      </c>
      <c r="AZ260" s="20">
        <f t="shared" si="102"/>
        <v>-65.085166495540477</v>
      </c>
      <c r="BA260" s="20">
        <f t="shared" si="103"/>
        <v>4236.0788977522243</v>
      </c>
      <c r="BB260" s="20">
        <f t="shared" si="104"/>
        <v>25.744961272553546</v>
      </c>
      <c r="BC260" s="20">
        <f t="shared" si="105"/>
        <v>662.80303092528186</v>
      </c>
      <c r="BD260" s="20">
        <f t="shared" si="106"/>
        <v>5274.3090506972148</v>
      </c>
      <c r="BE260" s="39">
        <f t="shared" si="107"/>
        <v>72.624438384728421</v>
      </c>
    </row>
    <row r="261" spans="1:57" ht="13.8" x14ac:dyDescent="0.25">
      <c r="A261" s="25">
        <v>31</v>
      </c>
      <c r="B261" s="43">
        <f>Samples!Q32</f>
        <v>160</v>
      </c>
      <c r="C261" s="43">
        <f>Samples!R32</f>
        <v>171</v>
      </c>
      <c r="D261" s="43">
        <f>Samples!S32</f>
        <v>103</v>
      </c>
      <c r="F261" s="20">
        <f t="shared" si="76"/>
        <v>0.62745098039215685</v>
      </c>
      <c r="G261" s="20">
        <f t="shared" si="77"/>
        <v>0.6705882352941176</v>
      </c>
      <c r="H261" s="20">
        <f t="shared" si="78"/>
        <v>0.40392156862745099</v>
      </c>
      <c r="J261" s="20">
        <f t="shared" si="79"/>
        <v>0.35175081178073203</v>
      </c>
      <c r="K261" s="20">
        <f t="shared" si="80"/>
        <v>0.40745043862105507</v>
      </c>
      <c r="L261" s="20">
        <f t="shared" si="81"/>
        <v>0.13583370366794129</v>
      </c>
      <c r="N261" s="20">
        <f t="shared" si="82"/>
        <v>0.31528429514132655</v>
      </c>
      <c r="O261" s="20">
        <f t="shared" si="83"/>
        <v>0.37599796969118754</v>
      </c>
      <c r="P261" s="20">
        <f t="shared" si="84"/>
        <v>0.18446681828737607</v>
      </c>
      <c r="R261" s="22">
        <f t="shared" si="85"/>
        <v>67.724614361137682</v>
      </c>
      <c r="S261" s="23">
        <f t="shared" si="86"/>
        <v>-14.767233030718806</v>
      </c>
      <c r="T261" s="23">
        <f t="shared" si="87"/>
        <v>33.692072760064384</v>
      </c>
      <c r="V261" s="20">
        <f t="shared" si="88"/>
        <v>77.070424474099283</v>
      </c>
      <c r="W261" s="20">
        <f t="shared" si="89"/>
        <v>0.49758722881021167</v>
      </c>
      <c r="X261" s="20">
        <f t="shared" si="90"/>
        <v>1.9838779852510884</v>
      </c>
      <c r="Z261" s="20">
        <f t="shared" si="91"/>
        <v>3.3963595803829207</v>
      </c>
      <c r="AA261" s="20">
        <f t="shared" si="92"/>
        <v>-0.17999730388683291</v>
      </c>
      <c r="AB261" s="20">
        <f t="shared" si="93"/>
        <v>2.2775730173971969</v>
      </c>
      <c r="AD261" s="20">
        <f t="shared" si="94"/>
        <v>0.33170362455689273</v>
      </c>
      <c r="AE261" s="20">
        <f t="shared" si="95"/>
        <v>0.37599796969118754</v>
      </c>
      <c r="AF261" s="20">
        <f t="shared" si="96"/>
        <v>0.16939101771108914</v>
      </c>
      <c r="AH261" s="20">
        <f t="shared" si="97"/>
        <v>0.69222945084492171</v>
      </c>
      <c r="AI261" s="20">
        <f t="shared" si="98"/>
        <v>0.72176391690635933</v>
      </c>
      <c r="AJ261" s="20">
        <f t="shared" si="99"/>
        <v>0.5533035531060374</v>
      </c>
      <c r="AX261" s="20">
        <f t="shared" si="100"/>
        <v>-19.256527078420007</v>
      </c>
      <c r="AY261" s="20">
        <f t="shared" si="101"/>
        <v>370.81383512192298</v>
      </c>
      <c r="AZ261" s="20">
        <f t="shared" si="102"/>
        <v>-38.33259759433777</v>
      </c>
      <c r="BA261" s="20">
        <f t="shared" si="103"/>
        <v>1469.3880383294297</v>
      </c>
      <c r="BB261" s="20">
        <f t="shared" si="104"/>
        <v>44.038631176326874</v>
      </c>
      <c r="BC261" s="20">
        <f t="shared" si="105"/>
        <v>1939.4010358845492</v>
      </c>
      <c r="BD261" s="20">
        <f t="shared" si="106"/>
        <v>3779.602909335902</v>
      </c>
      <c r="BE261" s="39">
        <f t="shared" si="107"/>
        <v>61.478475170875065</v>
      </c>
    </row>
    <row r="262" spans="1:57" ht="13.8" x14ac:dyDescent="0.25">
      <c r="A262" s="25">
        <v>32</v>
      </c>
      <c r="B262" s="43">
        <f>Samples!Q33</f>
        <v>149</v>
      </c>
      <c r="C262" s="43">
        <f>Samples!R33</f>
        <v>123</v>
      </c>
      <c r="D262" s="43">
        <f>Samples!S33</f>
        <v>110</v>
      </c>
      <c r="F262" s="20">
        <f t="shared" ref="F262:F325" si="108">B262/255</f>
        <v>0.58431372549019611</v>
      </c>
      <c r="G262" s="20">
        <f t="shared" ref="G262:G325" si="109">C262/255</f>
        <v>0.4823529411764706</v>
      </c>
      <c r="H262" s="20">
        <f t="shared" ref="H262:H325" si="110">D262/255</f>
        <v>0.43137254901960786</v>
      </c>
      <c r="J262" s="20">
        <f t="shared" ref="J262:J325" si="111">IF(F262 &gt; 0.04045, ((F262 +0.0555)/1.0555)^2.4,F262/12.92)</f>
        <v>0.30076601079160442</v>
      </c>
      <c r="K262" s="20">
        <f t="shared" ref="K262:K325" si="112">IF(G262 &gt; 0.04045, ((G262 +0.0555)/1.0555)^2.4,G262/12.92)</f>
        <v>0.19828631622235901</v>
      </c>
      <c r="L262" s="20">
        <f t="shared" ref="L262:L325" si="113">IF(H262 &gt; 0.04045, ((H262 +0.0555)/1.0555)^2.4,H262/12.92)</f>
        <v>0.15613379743249334</v>
      </c>
      <c r="N262" s="20">
        <f t="shared" ref="N262:N325" si="114">0.4124*J262+0.3576*K262+0.1805*L262</f>
        <v>0.22312523996813829</v>
      </c>
      <c r="O262" s="20">
        <f t="shared" ref="O262:O325" si="115">0.2126*J262+0.7152*K262+0.0722*L262</f>
        <v>0.21703008743115229</v>
      </c>
      <c r="P262" s="20">
        <f t="shared" ref="P262:P325" si="116">0.0193*J262+0.1192*K262+0.9505*L262</f>
        <v>0.17784568736156808</v>
      </c>
      <c r="R262" s="22">
        <f t="shared" ref="R262:R325" si="117">(116*AI262)-16</f>
        <v>53.710463608540053</v>
      </c>
      <c r="S262" s="23">
        <f t="shared" ref="S262:S325" si="118">500*(AH262-AI262)</f>
        <v>7.9625638350117045</v>
      </c>
      <c r="T262" s="23">
        <f t="shared" ref="T262:T325" si="119">200*(AI262-AJ262)</f>
        <v>10.869902689110166</v>
      </c>
      <c r="V262" s="20">
        <f t="shared" ref="V262:V325" si="120">SQRT(R262^2+S262^2+T262^2)</f>
        <v>55.374823777070986</v>
      </c>
      <c r="W262" s="20">
        <f t="shared" ref="W262:W325" si="121">ACOS(R262/V262)</f>
        <v>0.24579683850552203</v>
      </c>
      <c r="X262" s="20">
        <f t="shared" ref="X262:X325" si="122">ATAN2(S262,T262)</f>
        <v>0.93856805410906896</v>
      </c>
      <c r="Z262" s="20">
        <f t="shared" ref="Z262:Z325" si="123">(116 * IF(O262/100 &gt; 0.008856,(O262/100)^(1/3),(7.787*O262/100)+(16/116))) - 16</f>
        <v>1.9604154173586039</v>
      </c>
      <c r="AA262" s="20">
        <f t="shared" ref="AA262:AA325" si="124">13*Z262*(( 4 * N262 ) / ( N262 + ( 15 * O262 ) + ( 3 * P262 ) ) - ( 4 * 95.047) / ( 95.047 + ( 15 * 100 ) + ( 3 * 108.883 ) ))</f>
        <v>0.62724010181850143</v>
      </c>
      <c r="AB262" s="20">
        <f t="shared" ref="AB262:AB325" si="125">13*Z262*(( 9 * O262 ) / ( N262 + ( 15 * O262 ) + ( 3 * P262 ) )-( 9 * 100 ) / ( 95.047 + ( 15 * 100 ) + ( 3 * 108.883 ) ))</f>
        <v>0.47165921742289152</v>
      </c>
      <c r="AD262" s="20">
        <f t="shared" ref="AD262:AD325" si="126">N262/0.9505</f>
        <v>0.23474512358562682</v>
      </c>
      <c r="AE262" s="20">
        <f t="shared" ref="AE262:AE325" si="127">O262</f>
        <v>0.21703008743115229</v>
      </c>
      <c r="AF262" s="20">
        <f t="shared" ref="AF262:AF325" si="128">P262/1.089</f>
        <v>0.16331100767820761</v>
      </c>
      <c r="AH262" s="20">
        <f t="shared" ref="AH262:AH325" si="129">IF(AD262 &gt; 0.008856, AD262^(1/3), (7.787*AD262)+(16/116))</f>
        <v>0.61687740015743764</v>
      </c>
      <c r="AI262" s="20">
        <f t="shared" ref="AI262:AI325" si="130">IF(AE262 &gt; 0.008856, AE262^(1/3), (7.787*AE262)+(16/116))</f>
        <v>0.60095227248741423</v>
      </c>
      <c r="AJ262" s="20">
        <f t="shared" ref="AJ262:AJ325" si="131">IF(AF262 &gt; 0.008856, AF262^(1/3), (7.787*AF262)+(16/116))</f>
        <v>0.5466027590418634</v>
      </c>
      <c r="AX262" s="20">
        <f t="shared" si="100"/>
        <v>-17.227158373960293</v>
      </c>
      <c r="AY262" s="20">
        <f t="shared" si="101"/>
        <v>296.77498564151023</v>
      </c>
      <c r="AZ262" s="20">
        <f t="shared" si="102"/>
        <v>-58.861011981919177</v>
      </c>
      <c r="BA262" s="20">
        <f t="shared" si="103"/>
        <v>3464.6187315356328</v>
      </c>
      <c r="BB262" s="20">
        <f t="shared" si="104"/>
        <v>52.158180086266668</v>
      </c>
      <c r="BC262" s="20">
        <f t="shared" si="105"/>
        <v>2720.4757499114248</v>
      </c>
      <c r="BD262" s="20">
        <f t="shared" si="106"/>
        <v>6481.8694670885679</v>
      </c>
      <c r="BE262" s="39">
        <f t="shared" si="107"/>
        <v>80.510058173426799</v>
      </c>
    </row>
    <row r="263" spans="1:57" ht="13.8" x14ac:dyDescent="0.25">
      <c r="A263" s="25">
        <v>33</v>
      </c>
      <c r="B263" s="43">
        <f>Samples!Q34</f>
        <v>110</v>
      </c>
      <c r="C263" s="43">
        <f>Samples!R34</f>
        <v>127</v>
      </c>
      <c r="D263" s="43">
        <f>Samples!S34</f>
        <v>135</v>
      </c>
      <c r="F263" s="20">
        <f t="shared" si="108"/>
        <v>0.43137254901960786</v>
      </c>
      <c r="G263" s="20">
        <f t="shared" si="109"/>
        <v>0.49803921568627452</v>
      </c>
      <c r="H263" s="20">
        <f t="shared" si="110"/>
        <v>0.52941176470588236</v>
      </c>
      <c r="J263" s="20">
        <f t="shared" si="111"/>
        <v>0.15613379743249334</v>
      </c>
      <c r="K263" s="20">
        <f t="shared" si="112"/>
        <v>0.21244982387450279</v>
      </c>
      <c r="L263" s="20">
        <f t="shared" si="113"/>
        <v>0.24250298330585524</v>
      </c>
      <c r="N263" s="20">
        <f t="shared" si="114"/>
        <v>0.18413342356538931</v>
      </c>
      <c r="O263" s="20">
        <f t="shared" si="115"/>
        <v>0.20264687476387519</v>
      </c>
      <c r="P263" s="20">
        <f t="shared" si="116"/>
        <v>0.25883648692850325</v>
      </c>
      <c r="R263" s="22">
        <f t="shared" si="117"/>
        <v>52.13516197629653</v>
      </c>
      <c r="S263" s="23">
        <f t="shared" si="118"/>
        <v>-4.3760021598989169</v>
      </c>
      <c r="T263" s="23">
        <f t="shared" si="119"/>
        <v>-6.4135712162883385</v>
      </c>
      <c r="V263" s="20">
        <f t="shared" si="120"/>
        <v>52.710135694613022</v>
      </c>
      <c r="W263" s="20">
        <f t="shared" si="121"/>
        <v>0.1478384842268361</v>
      </c>
      <c r="X263" s="20">
        <f t="shared" si="122"/>
        <v>-2.1695464562943121</v>
      </c>
      <c r="Z263" s="20">
        <f t="shared" si="123"/>
        <v>1.8304930079921036</v>
      </c>
      <c r="AA263" s="20">
        <f t="shared" si="124"/>
        <v>-0.32654212349536405</v>
      </c>
      <c r="AB263" s="20">
        <f t="shared" si="125"/>
        <v>-0.29555787636991254</v>
      </c>
      <c r="AD263" s="20">
        <f t="shared" si="126"/>
        <v>0.19372269707037276</v>
      </c>
      <c r="AE263" s="20">
        <f t="shared" si="127"/>
        <v>0.20264687476387519</v>
      </c>
      <c r="AF263" s="20">
        <f t="shared" si="128"/>
        <v>0.23768272445225277</v>
      </c>
      <c r="AH263" s="20">
        <f t="shared" si="129"/>
        <v>0.57862008168275847</v>
      </c>
      <c r="AI263" s="20">
        <f t="shared" si="130"/>
        <v>0.5873720860025563</v>
      </c>
      <c r="AJ263" s="20">
        <f t="shared" si="131"/>
        <v>0.619439942083998</v>
      </c>
      <c r="AX263" s="20">
        <f t="shared" si="100"/>
        <v>-13.873201681514473</v>
      </c>
      <c r="AY263" s="20">
        <f t="shared" si="101"/>
        <v>192.465724895976</v>
      </c>
      <c r="AZ263" s="20">
        <f t="shared" si="102"/>
        <v>-81.566480567884241</v>
      </c>
      <c r="BA263" s="20">
        <f t="shared" si="103"/>
        <v>6653.0907522310372</v>
      </c>
      <c r="BB263" s="20">
        <f t="shared" si="104"/>
        <v>36.544189326250894</v>
      </c>
      <c r="BC263" s="20">
        <f t="shared" si="105"/>
        <v>1335.4777735128698</v>
      </c>
      <c r="BD263" s="20">
        <f t="shared" si="106"/>
        <v>8181.0342506398829</v>
      </c>
      <c r="BE263" s="39">
        <f t="shared" si="107"/>
        <v>90.449069926892463</v>
      </c>
    </row>
    <row r="264" spans="1:57" ht="13.8" x14ac:dyDescent="0.25">
      <c r="A264" s="25">
        <v>34</v>
      </c>
      <c r="B264" s="43">
        <f>Samples!Q35</f>
        <v>103</v>
      </c>
      <c r="C264" s="43">
        <f>Samples!R35</f>
        <v>84</v>
      </c>
      <c r="D264" s="43">
        <f>Samples!S35</f>
        <v>70</v>
      </c>
      <c r="F264" s="20">
        <f t="shared" si="108"/>
        <v>0.40392156862745099</v>
      </c>
      <c r="G264" s="20">
        <f t="shared" si="109"/>
        <v>0.32941176470588235</v>
      </c>
      <c r="H264" s="20">
        <f t="shared" si="110"/>
        <v>0.27450980392156865</v>
      </c>
      <c r="J264" s="20">
        <f t="shared" si="111"/>
        <v>0.13583370366794129</v>
      </c>
      <c r="K264" s="20">
        <f t="shared" si="112"/>
        <v>8.8831516142307415E-2</v>
      </c>
      <c r="L264" s="20">
        <f t="shared" si="113"/>
        <v>6.1399474002627581E-2</v>
      </c>
      <c r="N264" s="20">
        <f t="shared" si="114"/>
        <v>9.8866574622622383E-2</v>
      </c>
      <c r="O264" s="20">
        <f t="shared" si="115"/>
        <v>9.6843587767772285E-2</v>
      </c>
      <c r="P264" s="20">
        <f t="shared" si="116"/>
        <v>7.1570507244451825E-2</v>
      </c>
      <c r="R264" s="22">
        <f t="shared" si="117"/>
        <v>37.269867026548098</v>
      </c>
      <c r="S264" s="23">
        <f t="shared" si="118"/>
        <v>5.5335283341380599</v>
      </c>
      <c r="T264" s="23">
        <f t="shared" si="119"/>
        <v>11.133721111704487</v>
      </c>
      <c r="V264" s="20">
        <f t="shared" si="120"/>
        <v>39.288963714947997</v>
      </c>
      <c r="W264" s="20">
        <f t="shared" si="121"/>
        <v>0.32198522599518009</v>
      </c>
      <c r="X264" s="20">
        <f t="shared" si="122"/>
        <v>1.1095466310438125</v>
      </c>
      <c r="Z264" s="20">
        <f t="shared" si="123"/>
        <v>0.87478038081926357</v>
      </c>
      <c r="AA264" s="20">
        <f t="shared" si="124"/>
        <v>0.29640498753726952</v>
      </c>
      <c r="AB264" s="20">
        <f t="shared" si="125"/>
        <v>0.2858873243564789</v>
      </c>
      <c r="AD264" s="20">
        <f t="shared" si="126"/>
        <v>0.10401533363768793</v>
      </c>
      <c r="AE264" s="20">
        <f t="shared" si="127"/>
        <v>9.6843587767772285E-2</v>
      </c>
      <c r="AF264" s="20">
        <f t="shared" si="128"/>
        <v>6.5721310600965865E-2</v>
      </c>
      <c r="AH264" s="20">
        <f t="shared" si="129"/>
        <v>0.47029004827644938</v>
      </c>
      <c r="AI264" s="20">
        <f t="shared" si="130"/>
        <v>0.45922299160817326</v>
      </c>
      <c r="AJ264" s="20">
        <f t="shared" si="131"/>
        <v>0.40355438604965083</v>
      </c>
      <c r="AX264" s="20">
        <f t="shared" si="100"/>
        <v>-26.081689849063622</v>
      </c>
      <c r="AY264" s="20">
        <f t="shared" si="101"/>
        <v>680.25454538274835</v>
      </c>
      <c r="AZ264" s="20">
        <f t="shared" si="102"/>
        <v>-64.842554068063052</v>
      </c>
      <c r="BA264" s="20">
        <f t="shared" si="103"/>
        <v>4204.55681806968</v>
      </c>
      <c r="BB264" s="20">
        <f t="shared" si="104"/>
        <v>29.596555138391821</v>
      </c>
      <c r="BC264" s="20">
        <f t="shared" si="105"/>
        <v>875.95607605986731</v>
      </c>
      <c r="BD264" s="20">
        <f t="shared" si="106"/>
        <v>5760.7674395122958</v>
      </c>
      <c r="BE264" s="39">
        <f t="shared" si="107"/>
        <v>75.899719627362899</v>
      </c>
    </row>
    <row r="265" spans="1:57" ht="13.8" x14ac:dyDescent="0.25">
      <c r="A265" s="25">
        <v>35</v>
      </c>
      <c r="B265" s="43">
        <f>Samples!Q36</f>
        <v>119</v>
      </c>
      <c r="C265" s="43">
        <f>Samples!R36</f>
        <v>141</v>
      </c>
      <c r="D265" s="43">
        <f>Samples!S36</f>
        <v>111</v>
      </c>
      <c r="F265" s="20">
        <f t="shared" si="108"/>
        <v>0.46666666666666667</v>
      </c>
      <c r="G265" s="20">
        <f t="shared" si="109"/>
        <v>0.55294117647058827</v>
      </c>
      <c r="H265" s="20">
        <f t="shared" si="110"/>
        <v>0.43529411764705883</v>
      </c>
      <c r="J265" s="20">
        <f t="shared" si="111"/>
        <v>0.18468948762265799</v>
      </c>
      <c r="K265" s="20">
        <f t="shared" si="112"/>
        <v>0.26657834256498103</v>
      </c>
      <c r="L265" s="20">
        <f t="shared" si="113"/>
        <v>0.15916906569426922</v>
      </c>
      <c r="N265" s="20">
        <f t="shared" si="114"/>
        <v>0.20022437635463697</v>
      </c>
      <c r="O265" s="20">
        <f t="shared" si="115"/>
        <v>0.24141382221417776</v>
      </c>
      <c r="P265" s="20">
        <f t="shared" si="116"/>
        <v>0.18663084248726591</v>
      </c>
      <c r="R265" s="22">
        <f t="shared" si="117"/>
        <v>56.229071699354719</v>
      </c>
      <c r="S265" s="23">
        <f t="shared" si="118"/>
        <v>-13.82902452889445</v>
      </c>
      <c r="T265" s="23">
        <f t="shared" si="119"/>
        <v>13.441123770650298</v>
      </c>
      <c r="V265" s="20">
        <f t="shared" si="120"/>
        <v>59.444211087454761</v>
      </c>
      <c r="W265" s="20">
        <f t="shared" si="121"/>
        <v>0.33039790382346945</v>
      </c>
      <c r="X265" s="20">
        <f t="shared" si="122"/>
        <v>2.3704179038488835</v>
      </c>
      <c r="Z265" s="20">
        <f t="shared" si="123"/>
        <v>2.180671742954889</v>
      </c>
      <c r="AA265" s="20">
        <f t="shared" si="124"/>
        <v>-0.42641539241470255</v>
      </c>
      <c r="AB265" s="20">
        <f t="shared" si="125"/>
        <v>0.78156223720764539</v>
      </c>
      <c r="AD265" s="20">
        <f t="shared" si="126"/>
        <v>0.21065163214585689</v>
      </c>
      <c r="AE265" s="20">
        <f t="shared" si="127"/>
        <v>0.24141382221417776</v>
      </c>
      <c r="AF265" s="20">
        <f t="shared" si="128"/>
        <v>0.17137818410217256</v>
      </c>
      <c r="AH265" s="20">
        <f t="shared" si="129"/>
        <v>0.59500636214354485</v>
      </c>
      <c r="AI265" s="20">
        <f t="shared" si="130"/>
        <v>0.62266441120133376</v>
      </c>
      <c r="AJ265" s="20">
        <f t="shared" si="131"/>
        <v>0.55545879234808226</v>
      </c>
      <c r="AX265" s="20">
        <f t="shared" si="100"/>
        <v>-3.3185825906769821</v>
      </c>
      <c r="AY265" s="20">
        <f t="shared" si="101"/>
        <v>11.012990411144351</v>
      </c>
      <c r="AZ265" s="20">
        <f t="shared" si="102"/>
        <v>-58.770428796629801</v>
      </c>
      <c r="BA265" s="20">
        <f t="shared" si="103"/>
        <v>3453.9633009397335</v>
      </c>
      <c r="BB265" s="20">
        <f t="shared" si="104"/>
        <v>24.525618726885391</v>
      </c>
      <c r="BC265" s="20">
        <f t="shared" si="105"/>
        <v>601.50597393655141</v>
      </c>
      <c r="BD265" s="20">
        <f t="shared" si="106"/>
        <v>4066.4822652874295</v>
      </c>
      <c r="BE265" s="39">
        <f t="shared" si="107"/>
        <v>63.768975727131057</v>
      </c>
    </row>
    <row r="266" spans="1:57" ht="13.8" x14ac:dyDescent="0.25">
      <c r="A266" s="25">
        <v>36</v>
      </c>
      <c r="B266" s="43">
        <f>Samples!Q37</f>
        <v>92</v>
      </c>
      <c r="C266" s="43">
        <f>Samples!R37</f>
        <v>88</v>
      </c>
      <c r="D266" s="43">
        <f>Samples!S37</f>
        <v>73</v>
      </c>
      <c r="F266" s="20">
        <f t="shared" si="108"/>
        <v>0.36078431372549019</v>
      </c>
      <c r="G266" s="20">
        <f t="shared" si="109"/>
        <v>0.34509803921568627</v>
      </c>
      <c r="H266" s="20">
        <f t="shared" si="110"/>
        <v>0.28627450980392155</v>
      </c>
      <c r="J266" s="20">
        <f t="shared" si="111"/>
        <v>0.10721025789166257</v>
      </c>
      <c r="K266" s="20">
        <f t="shared" si="112"/>
        <v>9.7769050131381249E-2</v>
      </c>
      <c r="L266" s="20">
        <f t="shared" si="113"/>
        <v>6.678446256889016E-2</v>
      </c>
      <c r="N266" s="20">
        <f t="shared" si="114"/>
        <v>9.1230318175188257E-2</v>
      </c>
      <c r="O266" s="20">
        <f t="shared" si="115"/>
        <v>9.7539163679205204E-2</v>
      </c>
      <c r="P266" s="20">
        <f t="shared" si="116"/>
        <v>7.7201860424699828E-2</v>
      </c>
      <c r="R266" s="22">
        <f t="shared" si="117"/>
        <v>37.397099258215356</v>
      </c>
      <c r="S266" s="23">
        <f t="shared" si="118"/>
        <v>-1.2318510442860808</v>
      </c>
      <c r="T266" s="23">
        <f t="shared" si="119"/>
        <v>9.2894531082954543</v>
      </c>
      <c r="V266" s="20">
        <f t="shared" si="120"/>
        <v>38.553267422818266</v>
      </c>
      <c r="W266" s="20">
        <f t="shared" si="121"/>
        <v>0.24551964950426308</v>
      </c>
      <c r="X266" s="20">
        <f t="shared" si="122"/>
        <v>1.7026346248653419</v>
      </c>
      <c r="Z266" s="20">
        <f t="shared" si="123"/>
        <v>0.88106346238116728</v>
      </c>
      <c r="AA266" s="20">
        <f t="shared" si="124"/>
        <v>7.4360121718697339E-2</v>
      </c>
      <c r="AB266" s="20">
        <f t="shared" si="125"/>
        <v>0.26576920909693785</v>
      </c>
      <c r="AD266" s="20">
        <f t="shared" si="126"/>
        <v>9.598139734370148E-2</v>
      </c>
      <c r="AE266" s="20">
        <f t="shared" si="127"/>
        <v>9.7539163679205204E-2</v>
      </c>
      <c r="AF266" s="20">
        <f t="shared" si="128"/>
        <v>7.0892433815151354E-2</v>
      </c>
      <c r="AH266" s="20">
        <f t="shared" si="129"/>
        <v>0.45785611910293955</v>
      </c>
      <c r="AI266" s="20">
        <f t="shared" si="130"/>
        <v>0.46031982119151171</v>
      </c>
      <c r="AJ266" s="20">
        <f t="shared" si="131"/>
        <v>0.41387255565003445</v>
      </c>
      <c r="AX266" s="20">
        <f t="shared" si="100"/>
        <v>-12.815363856456891</v>
      </c>
      <c r="AY266" s="20">
        <f t="shared" si="101"/>
        <v>164.23355077338164</v>
      </c>
      <c r="AZ266" s="20">
        <f t="shared" si="102"/>
        <v>-50.035422385667324</v>
      </c>
      <c r="BA266" s="20">
        <f t="shared" si="103"/>
        <v>2503.5434933121387</v>
      </c>
      <c r="BB266" s="20">
        <f t="shared" si="104"/>
        <v>26.651119318820449</v>
      </c>
      <c r="BC266" s="20">
        <f t="shared" si="105"/>
        <v>710.28216094600452</v>
      </c>
      <c r="BD266" s="20">
        <f t="shared" si="106"/>
        <v>3378.0592050315245</v>
      </c>
      <c r="BE266" s="39">
        <f t="shared" si="107"/>
        <v>58.121073674111734</v>
      </c>
    </row>
    <row r="267" spans="1:57" ht="13.8" x14ac:dyDescent="0.25">
      <c r="A267" s="25">
        <v>37</v>
      </c>
      <c r="B267" s="43">
        <f>Samples!Q38</f>
        <v>105</v>
      </c>
      <c r="C267" s="43">
        <f>Samples!R38</f>
        <v>113</v>
      </c>
      <c r="D267" s="43">
        <f>Samples!S38</f>
        <v>89</v>
      </c>
      <c r="F267" s="20">
        <f t="shared" si="108"/>
        <v>0.41176470588235292</v>
      </c>
      <c r="G267" s="20">
        <f t="shared" si="109"/>
        <v>0.44313725490196076</v>
      </c>
      <c r="H267" s="20">
        <f t="shared" si="110"/>
        <v>0.34901960784313724</v>
      </c>
      <c r="J267" s="20">
        <f t="shared" si="111"/>
        <v>0.14146577334534183</v>
      </c>
      <c r="K267" s="20">
        <f t="shared" si="112"/>
        <v>0.16534214401442401</v>
      </c>
      <c r="L267" s="20">
        <f t="shared" si="113"/>
        <v>0.10008182491156184</v>
      </c>
      <c r="N267" s="20">
        <f t="shared" si="114"/>
        <v>0.13553160502371392</v>
      </c>
      <c r="O267" s="20">
        <f t="shared" si="115"/>
        <v>0.15555423257095047</v>
      </c>
      <c r="P267" s="20">
        <f t="shared" si="116"/>
        <v>0.11756684757052396</v>
      </c>
      <c r="R267" s="22">
        <f t="shared" si="117"/>
        <v>46.385730783790848</v>
      </c>
      <c r="S267" s="23">
        <f t="shared" si="118"/>
        <v>-7.6881826548908521</v>
      </c>
      <c r="T267" s="23">
        <f t="shared" si="119"/>
        <v>12.329731626154905</v>
      </c>
      <c r="V267" s="20">
        <f t="shared" si="120"/>
        <v>48.608296152552917</v>
      </c>
      <c r="W267" s="20">
        <f t="shared" si="121"/>
        <v>0.30356795570163042</v>
      </c>
      <c r="X267" s="20">
        <f t="shared" si="122"/>
        <v>2.1283510103297427</v>
      </c>
      <c r="Z267" s="20">
        <f t="shared" si="123"/>
        <v>1.4051089384747897</v>
      </c>
      <c r="AA267" s="20">
        <f t="shared" si="124"/>
        <v>-0.10415006263691386</v>
      </c>
      <c r="AB267" s="20">
        <f t="shared" si="125"/>
        <v>0.50856299231719515</v>
      </c>
      <c r="AD267" s="20">
        <f t="shared" si="126"/>
        <v>0.14258980013015668</v>
      </c>
      <c r="AE267" s="20">
        <f t="shared" si="127"/>
        <v>0.15555423257095047</v>
      </c>
      <c r="AF267" s="20">
        <f t="shared" si="128"/>
        <v>0.10795853771397977</v>
      </c>
      <c r="AH267" s="20">
        <f t="shared" si="129"/>
        <v>0.52243165868841523</v>
      </c>
      <c r="AI267" s="20">
        <f t="shared" si="130"/>
        <v>0.53780802399819694</v>
      </c>
      <c r="AJ267" s="20">
        <f t="shared" si="131"/>
        <v>0.47615936586742241</v>
      </c>
      <c r="AX267" s="20">
        <f t="shared" si="100"/>
        <v>-15.239573443846794</v>
      </c>
      <c r="AY267" s="20">
        <f t="shared" si="101"/>
        <v>232.24459875040043</v>
      </c>
      <c r="AZ267" s="20">
        <f t="shared" si="102"/>
        <v>-63.742843141803732</v>
      </c>
      <c r="BA267" s="20">
        <f t="shared" si="103"/>
        <v>4063.1500518005951</v>
      </c>
      <c r="BB267" s="20">
        <f t="shared" si="104"/>
        <v>41.231512870830478</v>
      </c>
      <c r="BC267" s="20">
        <f t="shared" si="105"/>
        <v>1700.0376536174595</v>
      </c>
      <c r="BD267" s="20">
        <f t="shared" si="106"/>
        <v>5995.4323041684547</v>
      </c>
      <c r="BE267" s="39">
        <f t="shared" si="107"/>
        <v>77.43017696072026</v>
      </c>
    </row>
    <row r="268" spans="1:57" ht="13.8" x14ac:dyDescent="0.25">
      <c r="A268" s="25">
        <v>38</v>
      </c>
      <c r="B268" s="43">
        <f>Samples!Q39</f>
        <v>90</v>
      </c>
      <c r="C268" s="43">
        <f>Samples!R39</f>
        <v>89</v>
      </c>
      <c r="D268" s="43">
        <f>Samples!S39</f>
        <v>71</v>
      </c>
      <c r="F268" s="20">
        <f t="shared" si="108"/>
        <v>0.35294117647058826</v>
      </c>
      <c r="G268" s="20">
        <f t="shared" si="109"/>
        <v>0.34901960784313724</v>
      </c>
      <c r="H268" s="20">
        <f t="shared" si="110"/>
        <v>0.27843137254901962</v>
      </c>
      <c r="J268" s="20">
        <f t="shared" si="111"/>
        <v>0.10242620311742155</v>
      </c>
      <c r="K268" s="20">
        <f t="shared" si="112"/>
        <v>0.10008182491156184</v>
      </c>
      <c r="L268" s="20">
        <f t="shared" si="113"/>
        <v>6.3165154646975738E-2</v>
      </c>
      <c r="N268" s="20">
        <f t="shared" si="114"/>
        <v>8.9431137167778285E-2</v>
      </c>
      <c r="O268" s="20">
        <f t="shared" si="115"/>
        <v>9.7914856125024485E-2</v>
      </c>
      <c r="P268" s="20">
        <f t="shared" si="116"/>
        <v>7.3945058741574837E-2</v>
      </c>
      <c r="R268" s="22">
        <f t="shared" si="117"/>
        <v>37.465568116625612</v>
      </c>
      <c r="S268" s="23">
        <f t="shared" si="118"/>
        <v>-3.0418983601696037</v>
      </c>
      <c r="T268" s="23">
        <f t="shared" si="119"/>
        <v>10.588227357849734</v>
      </c>
      <c r="V268" s="20">
        <f t="shared" si="120"/>
        <v>39.051664478183689</v>
      </c>
      <c r="W268" s="20">
        <f t="shared" si="121"/>
        <v>0.28598351183515214</v>
      </c>
      <c r="X268" s="20">
        <f t="shared" si="122"/>
        <v>1.8505527401708166</v>
      </c>
      <c r="Z268" s="20">
        <f t="shared" si="123"/>
        <v>0.88445706218885434</v>
      </c>
      <c r="AA268" s="20">
        <f t="shared" si="124"/>
        <v>3.5991399761551426E-2</v>
      </c>
      <c r="AB268" s="20">
        <f t="shared" si="125"/>
        <v>0.30747598901212675</v>
      </c>
      <c r="AD268" s="20">
        <f t="shared" si="126"/>
        <v>9.4088518850897723E-2</v>
      </c>
      <c r="AE268" s="20">
        <f t="shared" si="127"/>
        <v>9.7914856125024485E-2</v>
      </c>
      <c r="AF268" s="20">
        <f t="shared" si="128"/>
        <v>6.7901798660766607E-2</v>
      </c>
      <c r="AH268" s="20">
        <f t="shared" si="129"/>
        <v>0.45482627325057123</v>
      </c>
      <c r="AI268" s="20">
        <f t="shared" si="130"/>
        <v>0.46091006997091044</v>
      </c>
      <c r="AJ268" s="20">
        <f t="shared" si="131"/>
        <v>0.40796893318166177</v>
      </c>
      <c r="AX268" s="20">
        <f t="shared" si="100"/>
        <v>-22.043633573003497</v>
      </c>
      <c r="AY268" s="20">
        <f t="shared" si="101"/>
        <v>485.92178110084694</v>
      </c>
      <c r="AZ268" s="20">
        <f t="shared" si="102"/>
        <v>-87.72350018643526</v>
      </c>
      <c r="BA268" s="20">
        <f t="shared" si="103"/>
        <v>7695.4124849595073</v>
      </c>
      <c r="BB268" s="20">
        <f t="shared" si="104"/>
        <v>40.056413202242567</v>
      </c>
      <c r="BC268" s="20">
        <f t="shared" si="105"/>
        <v>1604.5162386287925</v>
      </c>
      <c r="BD268" s="20">
        <f t="shared" si="106"/>
        <v>9785.850504689146</v>
      </c>
      <c r="BE268" s="39">
        <f t="shared" si="107"/>
        <v>98.923457807989834</v>
      </c>
    </row>
    <row r="269" spans="1:57" ht="13.8" x14ac:dyDescent="0.25">
      <c r="A269" s="25">
        <v>39</v>
      </c>
      <c r="B269" s="43">
        <f>Samples!Q40</f>
        <v>105</v>
      </c>
      <c r="C269" s="43">
        <f>Samples!R40</f>
        <v>89</v>
      </c>
      <c r="D269" s="43">
        <f>Samples!S40</f>
        <v>90</v>
      </c>
      <c r="F269" s="20">
        <f t="shared" si="108"/>
        <v>0.41176470588235292</v>
      </c>
      <c r="G269" s="20">
        <f t="shared" si="109"/>
        <v>0.34901960784313724</v>
      </c>
      <c r="H269" s="20">
        <f t="shared" si="110"/>
        <v>0.35294117647058826</v>
      </c>
      <c r="J269" s="20">
        <f t="shared" si="111"/>
        <v>0.14146577334534183</v>
      </c>
      <c r="K269" s="20">
        <f t="shared" si="112"/>
        <v>0.10008182491156184</v>
      </c>
      <c r="L269" s="20">
        <f t="shared" si="113"/>
        <v>0.10242620311742155</v>
      </c>
      <c r="N269" s="20">
        <f t="shared" si="114"/>
        <v>0.11261767517868808</v>
      </c>
      <c r="O269" s="20">
        <f t="shared" si="115"/>
        <v>0.10904931645504654</v>
      </c>
      <c r="P269" s="20">
        <f t="shared" si="116"/>
        <v>0.11201614901813245</v>
      </c>
      <c r="R269" s="22">
        <f t="shared" si="117"/>
        <v>39.41988732166957</v>
      </c>
      <c r="S269" s="23">
        <f t="shared" si="118"/>
        <v>6.6984355556338473</v>
      </c>
      <c r="T269" s="23">
        <f t="shared" si="119"/>
        <v>1.8426136502245116</v>
      </c>
      <c r="V269" s="20">
        <f t="shared" si="120"/>
        <v>40.027387878927328</v>
      </c>
      <c r="W269" s="20">
        <f t="shared" si="121"/>
        <v>0.17444580350519834</v>
      </c>
      <c r="X269" s="20">
        <f t="shared" si="122"/>
        <v>0.26844169470553314</v>
      </c>
      <c r="Z269" s="20">
        <f t="shared" si="123"/>
        <v>0.98503375159311801</v>
      </c>
      <c r="AA269" s="20">
        <f t="shared" si="124"/>
        <v>0.23401749807464542</v>
      </c>
      <c r="AB269" s="20">
        <f t="shared" si="125"/>
        <v>3.2197254668716674E-2</v>
      </c>
      <c r="AD269" s="20">
        <f t="shared" si="126"/>
        <v>0.11848256199756768</v>
      </c>
      <c r="AE269" s="20">
        <f t="shared" si="127"/>
        <v>0.10904931645504654</v>
      </c>
      <c r="AF269" s="20">
        <f t="shared" si="128"/>
        <v>0.10286147751894624</v>
      </c>
      <c r="AH269" s="20">
        <f t="shared" si="129"/>
        <v>0.49115452043600538</v>
      </c>
      <c r="AI269" s="20">
        <f t="shared" si="130"/>
        <v>0.47775764932473769</v>
      </c>
      <c r="AJ269" s="20">
        <f t="shared" si="131"/>
        <v>0.46854458107361513</v>
      </c>
      <c r="AX269" s="20">
        <f t="shared" si="100"/>
        <v>-11.87267022458169</v>
      </c>
      <c r="AY269" s="20">
        <f t="shared" si="101"/>
        <v>140.96029826166861</v>
      </c>
      <c r="AZ269" s="20">
        <f t="shared" si="102"/>
        <v>-60.056310246989071</v>
      </c>
      <c r="BA269" s="20">
        <f t="shared" si="103"/>
        <v>3606.7604004826044</v>
      </c>
      <c r="BB269" s="20">
        <f t="shared" si="104"/>
        <v>29.64222800193139</v>
      </c>
      <c r="BC269" s="20">
        <f t="shared" si="105"/>
        <v>878.66168091848533</v>
      </c>
      <c r="BD269" s="20">
        <f t="shared" si="106"/>
        <v>4626.3823796627585</v>
      </c>
      <c r="BE269" s="39">
        <f t="shared" si="107"/>
        <v>68.017515241757835</v>
      </c>
    </row>
    <row r="270" spans="1:57" ht="13.8" x14ac:dyDescent="0.25">
      <c r="A270" s="25">
        <v>40</v>
      </c>
      <c r="B270" s="43">
        <f>Samples!Q41</f>
        <v>71</v>
      </c>
      <c r="C270" s="43">
        <f>Samples!R41</f>
        <v>92</v>
      </c>
      <c r="D270" s="43">
        <f>Samples!S41</f>
        <v>58</v>
      </c>
      <c r="F270" s="20">
        <f t="shared" si="108"/>
        <v>0.27843137254901962</v>
      </c>
      <c r="G270" s="20">
        <f t="shared" si="109"/>
        <v>0.36078431372549019</v>
      </c>
      <c r="H270" s="20">
        <f t="shared" si="110"/>
        <v>0.22745098039215686</v>
      </c>
      <c r="J270" s="20">
        <f t="shared" si="111"/>
        <v>6.3165154646975738E-2</v>
      </c>
      <c r="K270" s="20">
        <f t="shared" si="112"/>
        <v>0.10721025789166257</v>
      </c>
      <c r="L270" s="20">
        <f t="shared" si="113"/>
        <v>4.2443101971952647E-2</v>
      </c>
      <c r="N270" s="20">
        <f t="shared" si="114"/>
        <v>7.2048677904408776E-2</v>
      </c>
      <c r="O270" s="20">
        <f t="shared" si="115"/>
        <v>9.31700802844391E-2</v>
      </c>
      <c r="P270" s="20">
        <f t="shared" si="116"/>
        <v>5.43407186497138E-2</v>
      </c>
      <c r="R270" s="22">
        <f t="shared" si="117"/>
        <v>36.587615530436409</v>
      </c>
      <c r="S270" s="23">
        <f t="shared" si="118"/>
        <v>-15.064760757562718</v>
      </c>
      <c r="T270" s="23">
        <f t="shared" si="119"/>
        <v>17.036998111184264</v>
      </c>
      <c r="V270" s="20">
        <f t="shared" si="120"/>
        <v>43.079692797490203</v>
      </c>
      <c r="W270" s="20">
        <f t="shared" si="121"/>
        <v>0.5561370067029503</v>
      </c>
      <c r="X270" s="20">
        <f t="shared" si="122"/>
        <v>2.2948345642250265</v>
      </c>
      <c r="Z270" s="20">
        <f t="shared" si="123"/>
        <v>0.84159788160291527</v>
      </c>
      <c r="AA270" s="20">
        <f t="shared" si="124"/>
        <v>-0.23322674120410883</v>
      </c>
      <c r="AB270" s="20">
        <f t="shared" si="125"/>
        <v>0.49532732535514234</v>
      </c>
      <c r="AD270" s="20">
        <f t="shared" si="126"/>
        <v>7.5800818416000809E-2</v>
      </c>
      <c r="AE270" s="20">
        <f t="shared" si="127"/>
        <v>9.31700802844391E-2</v>
      </c>
      <c r="AF270" s="20">
        <f t="shared" si="128"/>
        <v>4.9899649816082463E-2</v>
      </c>
      <c r="AH270" s="20">
        <f t="shared" si="129"/>
        <v>0.42321199167829188</v>
      </c>
      <c r="AI270" s="20">
        <f t="shared" si="130"/>
        <v>0.45334151319341731</v>
      </c>
      <c r="AJ270" s="20">
        <f t="shared" si="131"/>
        <v>0.36815652263749599</v>
      </c>
      <c r="AX270" s="20">
        <f t="shared" si="100"/>
        <v>-17.232297981135915</v>
      </c>
      <c r="AY270" s="20">
        <f t="shared" si="101"/>
        <v>296.9520937106609</v>
      </c>
      <c r="AZ270" s="20">
        <f t="shared" si="102"/>
        <v>-65.075067347868924</v>
      </c>
      <c r="BA270" s="20">
        <f t="shared" si="103"/>
        <v>4234.7643903296757</v>
      </c>
      <c r="BB270" s="20">
        <f t="shared" si="104"/>
        <v>32.861172963904252</v>
      </c>
      <c r="BC270" s="20">
        <f t="shared" si="105"/>
        <v>1079.8566885636317</v>
      </c>
      <c r="BD270" s="20">
        <f t="shared" si="106"/>
        <v>5611.5731726039685</v>
      </c>
      <c r="BE270" s="39">
        <f t="shared" si="107"/>
        <v>74.910434337306896</v>
      </c>
    </row>
    <row r="271" spans="1:57" ht="13.8" x14ac:dyDescent="0.25">
      <c r="A271" s="25">
        <v>41</v>
      </c>
      <c r="B271" s="43">
        <f>Samples!Q42</f>
        <v>80</v>
      </c>
      <c r="C271" s="43">
        <f>Samples!R42</f>
        <v>79</v>
      </c>
      <c r="D271" s="43">
        <f>Samples!S42</f>
        <v>45</v>
      </c>
      <c r="F271" s="20">
        <f t="shared" si="108"/>
        <v>0.31372549019607843</v>
      </c>
      <c r="G271" s="20">
        <f t="shared" si="109"/>
        <v>0.30980392156862746</v>
      </c>
      <c r="H271" s="20">
        <f t="shared" si="110"/>
        <v>0.17647058823529413</v>
      </c>
      <c r="J271" s="20">
        <f t="shared" si="111"/>
        <v>8.0389671030487317E-2</v>
      </c>
      <c r="K271" s="20">
        <f t="shared" si="112"/>
        <v>7.8355706763718475E-2</v>
      </c>
      <c r="L271" s="20">
        <f t="shared" si="113"/>
        <v>2.634748990207152E-2</v>
      </c>
      <c r="N271" s="20">
        <f t="shared" si="114"/>
        <v>6.5928422999002603E-2</v>
      </c>
      <c r="O271" s="20">
        <f t="shared" si="115"/>
        <v>7.5033134309422614E-2</v>
      </c>
      <c r="P271" s="20">
        <f t="shared" si="116"/>
        <v>3.5934810049042629E-2</v>
      </c>
      <c r="R271" s="22">
        <f t="shared" si="117"/>
        <v>32.9262975287267</v>
      </c>
      <c r="S271" s="23">
        <f t="shared" si="118"/>
        <v>-5.453067137850681</v>
      </c>
      <c r="T271" s="23">
        <f t="shared" si="119"/>
        <v>20.206301905544688</v>
      </c>
      <c r="V271" s="20">
        <f t="shared" si="120"/>
        <v>39.015018221938071</v>
      </c>
      <c r="W271" s="20">
        <f t="shared" si="121"/>
        <v>0.56621200623535617</v>
      </c>
      <c r="X271" s="20">
        <f t="shared" si="122"/>
        <v>1.8343866417409647</v>
      </c>
      <c r="Z271" s="20">
        <f t="shared" si="123"/>
        <v>0.67776829956626727</v>
      </c>
      <c r="AA271" s="20">
        <f t="shared" si="124"/>
        <v>4.52629855665772E-2</v>
      </c>
      <c r="AB271" s="20">
        <f t="shared" si="125"/>
        <v>0.45316473071942681</v>
      </c>
      <c r="AD271" s="20">
        <f t="shared" si="126"/>
        <v>6.9361833770649764E-2</v>
      </c>
      <c r="AE271" s="20">
        <f t="shared" si="127"/>
        <v>7.5033134309422614E-2</v>
      </c>
      <c r="AF271" s="20">
        <f t="shared" si="128"/>
        <v>3.299798902575081E-2</v>
      </c>
      <c r="AH271" s="20">
        <f t="shared" si="129"/>
        <v>0.41087229269608055</v>
      </c>
      <c r="AI271" s="20">
        <f t="shared" si="130"/>
        <v>0.42177842697178192</v>
      </c>
      <c r="AJ271" s="20">
        <f t="shared" si="131"/>
        <v>0.32074691744405848</v>
      </c>
      <c r="AX271" s="20">
        <f t="shared" si="100"/>
        <v>-15.564714033880371</v>
      </c>
      <c r="AY271" s="20">
        <f t="shared" si="101"/>
        <v>242.26032295647258</v>
      </c>
      <c r="AZ271" s="20">
        <f t="shared" si="102"/>
        <v>-61.026828137380114</v>
      </c>
      <c r="BA271" s="20">
        <f t="shared" si="103"/>
        <v>3724.2737525093294</v>
      </c>
      <c r="BB271" s="20">
        <f t="shared" si="104"/>
        <v>32.921571748478669</v>
      </c>
      <c r="BC271" s="20">
        <f t="shared" si="105"/>
        <v>1083.8298863902289</v>
      </c>
      <c r="BD271" s="20">
        <f t="shared" si="106"/>
        <v>5050.363961856031</v>
      </c>
      <c r="BE271" s="39">
        <f t="shared" si="107"/>
        <v>71.065912798303174</v>
      </c>
    </row>
    <row r="272" spans="1:57" ht="13.8" x14ac:dyDescent="0.25">
      <c r="A272" s="25">
        <v>42</v>
      </c>
      <c r="B272" s="43">
        <f>Samples!Q43</f>
        <v>143</v>
      </c>
      <c r="C272" s="43">
        <f>Samples!R43</f>
        <v>113</v>
      </c>
      <c r="D272" s="43">
        <f>Samples!S43</f>
        <v>78</v>
      </c>
      <c r="F272" s="20">
        <f t="shared" si="108"/>
        <v>0.5607843137254902</v>
      </c>
      <c r="G272" s="20">
        <f t="shared" si="109"/>
        <v>0.44313725490196076</v>
      </c>
      <c r="H272" s="20">
        <f t="shared" si="110"/>
        <v>0.30588235294117649</v>
      </c>
      <c r="J272" s="20">
        <f t="shared" si="111"/>
        <v>0.27490010310383778</v>
      </c>
      <c r="K272" s="20">
        <f t="shared" si="112"/>
        <v>0.16534214401442401</v>
      </c>
      <c r="L272" s="20">
        <f t="shared" si="113"/>
        <v>7.6352082797525631E-2</v>
      </c>
      <c r="N272" s="20">
        <f t="shared" si="114"/>
        <v>0.1862767041645341</v>
      </c>
      <c r="O272" s="20">
        <f t="shared" si="115"/>
        <v>0.18220908369697331</v>
      </c>
      <c r="P272" s="20">
        <f t="shared" si="116"/>
        <v>9.7587010255471521E-2</v>
      </c>
      <c r="R272" s="22">
        <f t="shared" si="117"/>
        <v>49.762956664842704</v>
      </c>
      <c r="S272" s="23">
        <f t="shared" si="118"/>
        <v>6.9671993867138626</v>
      </c>
      <c r="T272" s="23">
        <f t="shared" si="119"/>
        <v>23.885437472310322</v>
      </c>
      <c r="V272" s="20">
        <f t="shared" si="120"/>
        <v>55.63638958959222</v>
      </c>
      <c r="W272" s="20">
        <f t="shared" si="121"/>
        <v>0.46363727959732515</v>
      </c>
      <c r="X272" s="20">
        <f t="shared" si="122"/>
        <v>1.2869785480039631</v>
      </c>
      <c r="Z272" s="20">
        <f t="shared" si="123"/>
        <v>1.6458800763080639</v>
      </c>
      <c r="AA272" s="20">
        <f t="shared" si="124"/>
        <v>0.73012317236408475</v>
      </c>
      <c r="AB272" s="20">
        <f t="shared" si="125"/>
        <v>0.90259888803406862</v>
      </c>
      <c r="AD272" s="20">
        <f t="shared" si="126"/>
        <v>0.19597759512312898</v>
      </c>
      <c r="AE272" s="20">
        <f t="shared" si="127"/>
        <v>0.18220908369697331</v>
      </c>
      <c r="AF272" s="20">
        <f t="shared" si="128"/>
        <v>8.9611579665263105E-2</v>
      </c>
      <c r="AH272" s="20">
        <f t="shared" si="129"/>
        <v>0.58085643898758899</v>
      </c>
      <c r="AI272" s="20">
        <f t="shared" si="130"/>
        <v>0.56692204021416126</v>
      </c>
      <c r="AJ272" s="20">
        <f t="shared" si="131"/>
        <v>0.44749485285260965</v>
      </c>
      <c r="AX272" s="20">
        <f t="shared" si="100"/>
        <v>-18.559022902348659</v>
      </c>
      <c r="AY272" s="20">
        <f t="shared" si="101"/>
        <v>344.43733108990205</v>
      </c>
      <c r="AZ272" s="20">
        <f t="shared" si="102"/>
        <v>-49.352970115524414</v>
      </c>
      <c r="BA272" s="20">
        <f t="shared" si="103"/>
        <v>2435.7156592238457</v>
      </c>
      <c r="BB272" s="20">
        <f t="shared" si="104"/>
        <v>29.202398523822946</v>
      </c>
      <c r="BC272" s="20">
        <f t="shared" si="105"/>
        <v>852.7800795441766</v>
      </c>
      <c r="BD272" s="20">
        <f t="shared" si="106"/>
        <v>3632.9330698579247</v>
      </c>
      <c r="BE272" s="39">
        <f t="shared" si="107"/>
        <v>60.273817448855226</v>
      </c>
    </row>
    <row r="273" spans="1:57" ht="13.8" x14ac:dyDescent="0.25">
      <c r="A273" s="25">
        <v>43</v>
      </c>
      <c r="B273" s="43">
        <f>Samples!Q44</f>
        <v>120</v>
      </c>
      <c r="C273" s="43">
        <f>Samples!R44</f>
        <v>65</v>
      </c>
      <c r="D273" s="43">
        <f>Samples!S44</f>
        <v>57</v>
      </c>
      <c r="F273" s="20">
        <f t="shared" si="108"/>
        <v>0.47058823529411764</v>
      </c>
      <c r="G273" s="20">
        <f t="shared" si="109"/>
        <v>0.25490196078431371</v>
      </c>
      <c r="H273" s="20">
        <f t="shared" si="110"/>
        <v>0.22352941176470589</v>
      </c>
      <c r="J273" s="20">
        <f t="shared" si="111"/>
        <v>0.18803593135467556</v>
      </c>
      <c r="K273" s="20">
        <f t="shared" si="112"/>
        <v>5.3005254496819677E-2</v>
      </c>
      <c r="L273" s="20">
        <f t="shared" si="113"/>
        <v>4.104499339807334E-2</v>
      </c>
      <c r="N273" s="20">
        <f t="shared" si="114"/>
        <v>0.10390931840708316</v>
      </c>
      <c r="O273" s="20">
        <f t="shared" si="115"/>
        <v>8.084924554547035E-2</v>
      </c>
      <c r="P273" s="20">
        <f t="shared" si="116"/>
        <v>4.8960586036034856E-2</v>
      </c>
      <c r="R273" s="22">
        <f t="shared" si="117"/>
        <v>34.159128223573354</v>
      </c>
      <c r="S273" s="23">
        <f t="shared" si="118"/>
        <v>22.873676729002394</v>
      </c>
      <c r="T273" s="23">
        <f t="shared" si="119"/>
        <v>15.364887067696586</v>
      </c>
      <c r="V273" s="20">
        <f t="shared" si="120"/>
        <v>43.887707649186936</v>
      </c>
      <c r="W273" s="20">
        <f t="shared" si="121"/>
        <v>0.67879444372621911</v>
      </c>
      <c r="X273" s="20">
        <f t="shared" si="122"/>
        <v>0.59149836115834009</v>
      </c>
      <c r="Z273" s="20">
        <f t="shared" si="123"/>
        <v>0.73030476707258885</v>
      </c>
      <c r="AA273" s="20">
        <f t="shared" si="124"/>
        <v>0.81796783598307843</v>
      </c>
      <c r="AB273" s="20">
        <f t="shared" si="125"/>
        <v>0.2738765378538614</v>
      </c>
      <c r="AD273" s="20">
        <f t="shared" si="126"/>
        <v>0.10932069269551095</v>
      </c>
      <c r="AE273" s="20">
        <f t="shared" si="127"/>
        <v>8.084924554547035E-2</v>
      </c>
      <c r="AF273" s="20">
        <f t="shared" si="128"/>
        <v>4.4959215827396565E-2</v>
      </c>
      <c r="AH273" s="20">
        <f t="shared" si="129"/>
        <v>0.47815363124743027</v>
      </c>
      <c r="AI273" s="20">
        <f t="shared" si="130"/>
        <v>0.43240627778942547</v>
      </c>
      <c r="AJ273" s="20">
        <f t="shared" si="131"/>
        <v>0.35558184245094254</v>
      </c>
      <c r="AX273" s="20">
        <f t="shared" si="100"/>
        <v>-17.302457150646539</v>
      </c>
      <c r="AY273" s="20">
        <f t="shared" si="101"/>
        <v>299.37502344995954</v>
      </c>
      <c r="AZ273" s="20">
        <f t="shared" si="102"/>
        <v>-24.881058232483465</v>
      </c>
      <c r="BA273" s="20">
        <f t="shared" si="103"/>
        <v>619.06705876823321</v>
      </c>
      <c r="BB273" s="20">
        <f t="shared" si="104"/>
        <v>10.987052136813258</v>
      </c>
      <c r="BC273" s="20">
        <f t="shared" si="105"/>
        <v>120.71531465705277</v>
      </c>
      <c r="BD273" s="20">
        <f t="shared" si="106"/>
        <v>1039.1573968752455</v>
      </c>
      <c r="BE273" s="39">
        <f t="shared" si="107"/>
        <v>32.235964339154577</v>
      </c>
    </row>
    <row r="274" spans="1:57" ht="13.8" x14ac:dyDescent="0.25">
      <c r="A274" s="25">
        <v>44</v>
      </c>
      <c r="B274" s="43">
        <f>Samples!Q45</f>
        <v>148</v>
      </c>
      <c r="C274" s="43">
        <f>Samples!R45</f>
        <v>92</v>
      </c>
      <c r="D274" s="43">
        <f>Samples!S45</f>
        <v>75</v>
      </c>
      <c r="F274" s="20">
        <f t="shared" si="108"/>
        <v>0.58039215686274515</v>
      </c>
      <c r="G274" s="20">
        <f t="shared" si="109"/>
        <v>0.36078431372549019</v>
      </c>
      <c r="H274" s="20">
        <f t="shared" si="110"/>
        <v>0.29411764705882354</v>
      </c>
      <c r="J274" s="20">
        <f t="shared" si="111"/>
        <v>0.29636066035495717</v>
      </c>
      <c r="K274" s="20">
        <f t="shared" si="112"/>
        <v>0.10721025789166257</v>
      </c>
      <c r="L274" s="20">
        <f t="shared" si="113"/>
        <v>7.0521941360171231E-2</v>
      </c>
      <c r="N274" s="20">
        <f t="shared" si="114"/>
        <v>0.17328673496795377</v>
      </c>
      <c r="O274" s="20">
        <f t="shared" si="115"/>
        <v>0.14477473700178534</v>
      </c>
      <c r="P274" s="20">
        <f t="shared" si="116"/>
        <v>8.5530328748379611E-2</v>
      </c>
      <c r="R274" s="22">
        <f t="shared" si="117"/>
        <v>44.910044592274602</v>
      </c>
      <c r="S274" s="23">
        <f t="shared" si="118"/>
        <v>20.970635297156704</v>
      </c>
      <c r="T274" s="23">
        <f t="shared" si="119"/>
        <v>19.367308622700008</v>
      </c>
      <c r="V274" s="20">
        <f t="shared" si="120"/>
        <v>53.214399304449145</v>
      </c>
      <c r="W274" s="20">
        <f t="shared" si="121"/>
        <v>0.56620027638925419</v>
      </c>
      <c r="X274" s="20">
        <f t="shared" si="122"/>
        <v>0.74567171781423447</v>
      </c>
      <c r="Z274" s="20">
        <f t="shared" si="123"/>
        <v>1.3077386173581651</v>
      </c>
      <c r="AA274" s="20">
        <f t="shared" si="124"/>
        <v>1.1662678415903276</v>
      </c>
      <c r="AB274" s="20">
        <f t="shared" si="125"/>
        <v>0.55283065341205306</v>
      </c>
      <c r="AD274" s="20">
        <f t="shared" si="126"/>
        <v>0.18231113621036693</v>
      </c>
      <c r="AE274" s="20">
        <f t="shared" si="127"/>
        <v>0.14477473700178534</v>
      </c>
      <c r="AF274" s="20">
        <f t="shared" si="128"/>
        <v>7.8540246784554277E-2</v>
      </c>
      <c r="AH274" s="20">
        <f t="shared" si="129"/>
        <v>0.56702786190702548</v>
      </c>
      <c r="AI274" s="20">
        <f t="shared" si="130"/>
        <v>0.52508659131271207</v>
      </c>
      <c r="AJ274" s="20">
        <f t="shared" si="131"/>
        <v>0.42825004819921203</v>
      </c>
      <c r="AX274" s="20">
        <f t="shared" si="100"/>
        <v>-14.849011910126023</v>
      </c>
      <c r="AY274" s="20">
        <f t="shared" si="101"/>
        <v>220.49315470706449</v>
      </c>
      <c r="AZ274" s="20">
        <f t="shared" si="102"/>
        <v>-19.301600271113216</v>
      </c>
      <c r="BA274" s="20">
        <f t="shared" si="103"/>
        <v>372.55177302583775</v>
      </c>
      <c r="BB274" s="20">
        <f t="shared" si="104"/>
        <v>8.1254835169957023</v>
      </c>
      <c r="BC274" s="20">
        <f t="shared" si="105"/>
        <v>66.023482384968844</v>
      </c>
      <c r="BD274" s="20">
        <f t="shared" si="106"/>
        <v>659.06841011787105</v>
      </c>
      <c r="BE274" s="39">
        <f t="shared" si="107"/>
        <v>25.672327711329004</v>
      </c>
    </row>
    <row r="275" spans="1:57" ht="13.8" x14ac:dyDescent="0.25">
      <c r="A275" s="25">
        <v>45</v>
      </c>
      <c r="B275" s="43">
        <f>Samples!Q46</f>
        <v>133</v>
      </c>
      <c r="C275" s="43">
        <f>Samples!R46</f>
        <v>95</v>
      </c>
      <c r="D275" s="43">
        <f>Samples!S46</f>
        <v>63</v>
      </c>
      <c r="F275" s="20">
        <f t="shared" si="108"/>
        <v>0.52156862745098043</v>
      </c>
      <c r="G275" s="20">
        <f t="shared" si="109"/>
        <v>0.37254901960784315</v>
      </c>
      <c r="H275" s="20">
        <f t="shared" si="110"/>
        <v>0.24705882352941178</v>
      </c>
      <c r="J275" s="20">
        <f t="shared" si="111"/>
        <v>0.23477191591732866</v>
      </c>
      <c r="K275" s="20">
        <f t="shared" si="112"/>
        <v>0.11462639807538549</v>
      </c>
      <c r="L275" s="20">
        <f t="shared" si="113"/>
        <v>4.9847548473068659E-2</v>
      </c>
      <c r="N275" s="20">
        <f t="shared" si="114"/>
        <v>0.14680782057545308</v>
      </c>
      <c r="O275" s="20">
        <f t="shared" si="115"/>
        <v>0.13549230222729533</v>
      </c>
      <c r="P275" s="20">
        <f t="shared" si="116"/>
        <v>6.5574659451442155E-2</v>
      </c>
      <c r="R275" s="22">
        <f t="shared" si="117"/>
        <v>43.579409784713178</v>
      </c>
      <c r="S275" s="23">
        <f t="shared" si="118"/>
        <v>11.460295712577063</v>
      </c>
      <c r="T275" s="23">
        <f t="shared" si="119"/>
        <v>24.332148156752396</v>
      </c>
      <c r="V275" s="20">
        <f t="shared" si="120"/>
        <v>51.210904785268305</v>
      </c>
      <c r="W275" s="20">
        <f t="shared" si="121"/>
        <v>0.55294959077602646</v>
      </c>
      <c r="X275" s="20">
        <f t="shared" si="122"/>
        <v>1.1306216001836804</v>
      </c>
      <c r="Z275" s="20">
        <f t="shared" si="123"/>
        <v>1.2238911266349781</v>
      </c>
      <c r="AA275" s="20">
        <f t="shared" si="124"/>
        <v>0.78471149334542778</v>
      </c>
      <c r="AB275" s="20">
        <f t="shared" si="125"/>
        <v>0.71454734580198676</v>
      </c>
      <c r="AD275" s="20">
        <f t="shared" si="126"/>
        <v>0.15445325678637883</v>
      </c>
      <c r="AE275" s="20">
        <f t="shared" si="127"/>
        <v>0.13549230222729533</v>
      </c>
      <c r="AF275" s="20">
        <f t="shared" si="128"/>
        <v>6.0215481589937704E-2</v>
      </c>
      <c r="AH275" s="20">
        <f t="shared" si="129"/>
        <v>0.5365361930175091</v>
      </c>
      <c r="AI275" s="20">
        <f t="shared" si="130"/>
        <v>0.51361560159235498</v>
      </c>
      <c r="AJ275" s="20">
        <f t="shared" si="131"/>
        <v>0.39195486080859299</v>
      </c>
      <c r="AX275" s="20">
        <f t="shared" si="100"/>
        <v>-14.997366079311547</v>
      </c>
      <c r="AY275" s="20">
        <f t="shared" si="101"/>
        <v>224.9209893168846</v>
      </c>
      <c r="AZ275" s="20">
        <f t="shared" si="102"/>
        <v>-31.975477857142828</v>
      </c>
      <c r="BA275" s="20">
        <f t="shared" si="103"/>
        <v>1022.4311841926312</v>
      </c>
      <c r="BB275" s="20">
        <f t="shared" si="104"/>
        <v>15.340280992718334</v>
      </c>
      <c r="BC275" s="20">
        <f t="shared" si="105"/>
        <v>235.32422093555539</v>
      </c>
      <c r="BD275" s="20">
        <f t="shared" si="106"/>
        <v>1482.6763944450711</v>
      </c>
      <c r="BE275" s="39">
        <f t="shared" si="107"/>
        <v>38.50553719200748</v>
      </c>
    </row>
    <row r="276" spans="1:57" ht="13.8" x14ac:dyDescent="0.25">
      <c r="A276" s="25">
        <v>46</v>
      </c>
      <c r="B276" s="43">
        <f>Samples!Q47</f>
        <v>138</v>
      </c>
      <c r="C276" s="43">
        <f>Samples!R47</f>
        <v>92</v>
      </c>
      <c r="D276" s="43">
        <f>Samples!S47</f>
        <v>73</v>
      </c>
      <c r="F276" s="20">
        <f t="shared" si="108"/>
        <v>0.54117647058823526</v>
      </c>
      <c r="G276" s="20">
        <f t="shared" si="109"/>
        <v>0.36078431372549019</v>
      </c>
      <c r="H276" s="20">
        <f t="shared" si="110"/>
        <v>0.28627450980392155</v>
      </c>
      <c r="J276" s="20">
        <f t="shared" si="111"/>
        <v>0.25437452689793683</v>
      </c>
      <c r="K276" s="20">
        <f t="shared" si="112"/>
        <v>0.10721025789166257</v>
      </c>
      <c r="L276" s="20">
        <f t="shared" si="113"/>
        <v>6.678446256889016E-2</v>
      </c>
      <c r="N276" s="20">
        <f t="shared" si="114"/>
        <v>0.15529703860845234</v>
      </c>
      <c r="O276" s="20">
        <f t="shared" si="115"/>
        <v>0.13557863906009229</v>
      </c>
      <c r="P276" s="20">
        <f t="shared" si="116"/>
        <v>8.1167522781546458E-2</v>
      </c>
      <c r="R276" s="22">
        <f t="shared" si="117"/>
        <v>43.592061931156337</v>
      </c>
      <c r="S276" s="23">
        <f t="shared" si="118"/>
        <v>16.480075857339738</v>
      </c>
      <c r="T276" s="23">
        <f t="shared" si="119"/>
        <v>18.576716267414739</v>
      </c>
      <c r="V276" s="20">
        <f t="shared" si="120"/>
        <v>50.169265003121907</v>
      </c>
      <c r="W276" s="20">
        <f t="shared" si="121"/>
        <v>0.51782113774856886</v>
      </c>
      <c r="X276" s="20">
        <f t="shared" si="122"/>
        <v>0.8451339757371511</v>
      </c>
      <c r="Z276" s="20">
        <f t="shared" si="123"/>
        <v>1.224671000338688</v>
      </c>
      <c r="AA276" s="20">
        <f t="shared" si="124"/>
        <v>0.91596088040913259</v>
      </c>
      <c r="AB276" s="20">
        <f t="shared" si="125"/>
        <v>0.53008076482079969</v>
      </c>
      <c r="AD276" s="20">
        <f t="shared" si="126"/>
        <v>0.16338457507464738</v>
      </c>
      <c r="AE276" s="20">
        <f t="shared" si="127"/>
        <v>0.13557863906009229</v>
      </c>
      <c r="AF276" s="20">
        <f t="shared" si="128"/>
        <v>7.4533997044578942E-2</v>
      </c>
      <c r="AH276" s="20">
        <f t="shared" si="129"/>
        <v>0.5466848235349927</v>
      </c>
      <c r="AI276" s="20">
        <f t="shared" si="130"/>
        <v>0.51372467182031323</v>
      </c>
      <c r="AJ276" s="20">
        <f t="shared" si="131"/>
        <v>0.42084109048323953</v>
      </c>
      <c r="AX276" s="20">
        <f t="shared" si="100"/>
        <v>-12.041595668616452</v>
      </c>
      <c r="AY276" s="20">
        <f t="shared" si="101"/>
        <v>145.0000262464425</v>
      </c>
      <c r="AZ276" s="20">
        <f t="shared" si="102"/>
        <v>-21.982646644145621</v>
      </c>
      <c r="BA276" s="20">
        <f t="shared" si="103"/>
        <v>483.23675348136675</v>
      </c>
      <c r="BB276" s="20">
        <f t="shared" si="104"/>
        <v>8.2159389410015997</v>
      </c>
      <c r="BC276" s="20">
        <f t="shared" si="105"/>
        <v>67.501652682266482</v>
      </c>
      <c r="BD276" s="20">
        <f t="shared" si="106"/>
        <v>695.73843241007569</v>
      </c>
      <c r="BE276" s="39">
        <f t="shared" si="107"/>
        <v>26.376854103741707</v>
      </c>
    </row>
    <row r="277" spans="1:57" ht="13.8" x14ac:dyDescent="0.25">
      <c r="A277" s="25">
        <v>47</v>
      </c>
      <c r="B277" s="43">
        <f>Samples!Q48</f>
        <v>105</v>
      </c>
      <c r="C277" s="43">
        <f>Samples!R48</f>
        <v>88</v>
      </c>
      <c r="D277" s="43">
        <f>Samples!S48</f>
        <v>60</v>
      </c>
      <c r="F277" s="20">
        <f t="shared" si="108"/>
        <v>0.41176470588235292</v>
      </c>
      <c r="G277" s="20">
        <f t="shared" si="109"/>
        <v>0.34509803921568627</v>
      </c>
      <c r="H277" s="20">
        <f t="shared" si="110"/>
        <v>0.23529411764705882</v>
      </c>
      <c r="J277" s="20">
        <f t="shared" si="111"/>
        <v>0.14146577334534183</v>
      </c>
      <c r="K277" s="20">
        <f t="shared" si="112"/>
        <v>9.7769050131381249E-2</v>
      </c>
      <c r="L277" s="20">
        <f t="shared" si="113"/>
        <v>4.5321649805131356E-2</v>
      </c>
      <c r="N277" s="20">
        <f t="shared" si="114"/>
        <v>0.10148325504442711</v>
      </c>
      <c r="O277" s="20">
        <f t="shared" si="115"/>
        <v>0.10327227118311402</v>
      </c>
      <c r="P277" s="20">
        <f t="shared" si="116"/>
        <v>5.7462588341003096E-2</v>
      </c>
      <c r="R277" s="22">
        <f t="shared" si="117"/>
        <v>38.423428647528411</v>
      </c>
      <c r="S277" s="23">
        <f t="shared" si="118"/>
        <v>2.6177535078420187</v>
      </c>
      <c r="T277" s="23">
        <f t="shared" si="119"/>
        <v>18.818327769154909</v>
      </c>
      <c r="V277" s="20">
        <f t="shared" si="120"/>
        <v>42.864227072080432</v>
      </c>
      <c r="W277" s="20">
        <f t="shared" si="121"/>
        <v>0.459220020718063</v>
      </c>
      <c r="X277" s="20">
        <f t="shared" si="122"/>
        <v>1.4325767230341162</v>
      </c>
      <c r="Z277" s="20">
        <f t="shared" si="123"/>
        <v>0.93285016381537389</v>
      </c>
      <c r="AA277" s="20">
        <f t="shared" si="124"/>
        <v>0.30122067811183256</v>
      </c>
      <c r="AB277" s="20">
        <f t="shared" si="125"/>
        <v>0.50355045664950071</v>
      </c>
      <c r="AD277" s="20">
        <f t="shared" si="126"/>
        <v>0.10676828515983915</v>
      </c>
      <c r="AE277" s="20">
        <f t="shared" si="127"/>
        <v>0.10327227118311402</v>
      </c>
      <c r="AF277" s="20">
        <f t="shared" si="128"/>
        <v>5.2766380478423414E-2</v>
      </c>
      <c r="AH277" s="20">
        <f t="shared" si="129"/>
        <v>0.4744029953564462</v>
      </c>
      <c r="AI277" s="20">
        <f t="shared" si="130"/>
        <v>0.46916748834076216</v>
      </c>
      <c r="AJ277" s="20">
        <f t="shared" si="131"/>
        <v>0.37507584949498762</v>
      </c>
      <c r="AX277" s="20">
        <f t="shared" si="100"/>
        <v>-31.028707710896242</v>
      </c>
      <c r="AY277" s="20">
        <f t="shared" si="101"/>
        <v>962.7807022082319</v>
      </c>
      <c r="AZ277" s="20">
        <f t="shared" si="102"/>
        <v>-44.305469107048388</v>
      </c>
      <c r="BA277" s="20">
        <f t="shared" si="103"/>
        <v>1962.9745927956192</v>
      </c>
      <c r="BB277" s="20">
        <f t="shared" si="104"/>
        <v>1.7186086061854695</v>
      </c>
      <c r="BC277" s="20">
        <f t="shared" si="105"/>
        <v>2.9536155412547624</v>
      </c>
      <c r="BD277" s="20">
        <f t="shared" si="106"/>
        <v>2928.7089105451059</v>
      </c>
      <c r="BE277" s="39">
        <f t="shared" si="107"/>
        <v>54.117547159355865</v>
      </c>
    </row>
    <row r="278" spans="1:57" ht="13.8" x14ac:dyDescent="0.25">
      <c r="A278" s="25">
        <v>48</v>
      </c>
      <c r="B278" s="43">
        <f>Samples!Q49</f>
        <v>146</v>
      </c>
      <c r="C278" s="43">
        <f>Samples!R49</f>
        <v>68</v>
      </c>
      <c r="D278" s="43">
        <f>Samples!S49</f>
        <v>124</v>
      </c>
      <c r="F278" s="20">
        <f t="shared" si="108"/>
        <v>0.5725490196078431</v>
      </c>
      <c r="G278" s="20">
        <f t="shared" si="109"/>
        <v>0.26666666666666666</v>
      </c>
      <c r="H278" s="20">
        <f t="shared" si="110"/>
        <v>0.48627450980392156</v>
      </c>
      <c r="J278" s="20">
        <f t="shared" si="111"/>
        <v>0.28766348030659067</v>
      </c>
      <c r="K278" s="20">
        <f t="shared" si="112"/>
        <v>5.7955369412258165E-2</v>
      </c>
      <c r="L278" s="20">
        <f t="shared" si="113"/>
        <v>0.20177380900707903</v>
      </c>
      <c r="N278" s="20">
        <f t="shared" si="114"/>
        <v>0.17577743190603926</v>
      </c>
      <c r="O278" s="20">
        <f t="shared" si="115"/>
        <v>0.11717500512713933</v>
      </c>
      <c r="P278" s="20">
        <f t="shared" si="116"/>
        <v>0.20424619066508698</v>
      </c>
      <c r="R278" s="22">
        <f t="shared" si="117"/>
        <v>40.763563221340014</v>
      </c>
      <c r="S278" s="23">
        <f t="shared" si="118"/>
        <v>40.195284078551886</v>
      </c>
      <c r="T278" s="23">
        <f t="shared" si="119"/>
        <v>-16.614178457821449</v>
      </c>
      <c r="V278" s="20">
        <f t="shared" si="120"/>
        <v>59.61006521120413</v>
      </c>
      <c r="W278" s="20">
        <f t="shared" si="121"/>
        <v>0.81778788271317071</v>
      </c>
      <c r="X278" s="20">
        <f t="shared" si="122"/>
        <v>-0.39195023899655446</v>
      </c>
      <c r="Z278" s="20">
        <f t="shared" si="123"/>
        <v>1.058432447313038</v>
      </c>
      <c r="AA278" s="20">
        <f t="shared" si="124"/>
        <v>1.0774798534886292</v>
      </c>
      <c r="AB278" s="20">
        <f t="shared" si="125"/>
        <v>-0.74509278857550387</v>
      </c>
      <c r="AD278" s="20">
        <f t="shared" si="126"/>
        <v>0.18493154329935746</v>
      </c>
      <c r="AE278" s="20">
        <f t="shared" si="127"/>
        <v>0.11717500512713933</v>
      </c>
      <c r="AF278" s="20">
        <f t="shared" si="128"/>
        <v>0.18755389409098897</v>
      </c>
      <c r="AH278" s="20">
        <f t="shared" si="129"/>
        <v>0.56973163041003494</v>
      </c>
      <c r="AI278" s="20">
        <f t="shared" si="130"/>
        <v>0.48934106225293117</v>
      </c>
      <c r="AJ278" s="20">
        <f t="shared" si="131"/>
        <v>0.57241195454203841</v>
      </c>
      <c r="AX278" s="20">
        <f t="shared" si="100"/>
        <v>-22.661401950625397</v>
      </c>
      <c r="AY278" s="20">
        <f t="shared" si="101"/>
        <v>513.5391383678085</v>
      </c>
      <c r="AZ278" s="20">
        <f t="shared" si="102"/>
        <v>-20.827757075805195</v>
      </c>
      <c r="BA278" s="20">
        <f t="shared" si="103"/>
        <v>433.79546480875337</v>
      </c>
      <c r="BB278" s="20">
        <f t="shared" si="104"/>
        <v>-25.778420511217504</v>
      </c>
      <c r="BC278" s="20">
        <f t="shared" si="105"/>
        <v>664.5269640531593</v>
      </c>
      <c r="BD278" s="20">
        <f t="shared" si="106"/>
        <v>1611.861567229721</v>
      </c>
      <c r="BE278" s="39">
        <f t="shared" si="107"/>
        <v>40.147995805889501</v>
      </c>
    </row>
    <row r="279" spans="1:57" ht="13.8" x14ac:dyDescent="0.25">
      <c r="A279" s="25">
        <v>49</v>
      </c>
      <c r="B279" s="43">
        <f>Samples!Q50</f>
        <v>128</v>
      </c>
      <c r="C279" s="43">
        <f>Samples!R50</f>
        <v>78</v>
      </c>
      <c r="D279" s="43">
        <f>Samples!S50</f>
        <v>103</v>
      </c>
      <c r="F279" s="20">
        <f t="shared" si="108"/>
        <v>0.50196078431372548</v>
      </c>
      <c r="G279" s="20">
        <f t="shared" si="109"/>
        <v>0.30588235294117649</v>
      </c>
      <c r="H279" s="20">
        <f t="shared" si="110"/>
        <v>0.40392156862745099</v>
      </c>
      <c r="J279" s="20">
        <f t="shared" si="111"/>
        <v>0.21608001494808352</v>
      </c>
      <c r="K279" s="20">
        <f t="shared" si="112"/>
        <v>7.6352082797525631E-2</v>
      </c>
      <c r="L279" s="20">
        <f t="shared" si="113"/>
        <v>0.13583370366794129</v>
      </c>
      <c r="N279" s="20">
        <f t="shared" si="114"/>
        <v>0.1409328864850482</v>
      </c>
      <c r="O279" s="20">
        <f t="shared" si="115"/>
        <v>0.11035281419957824</v>
      </c>
      <c r="P279" s="20">
        <f t="shared" si="116"/>
        <v>0.14238144789434126</v>
      </c>
      <c r="R279" s="22">
        <f t="shared" si="117"/>
        <v>39.639829890920367</v>
      </c>
      <c r="S279" s="23">
        <f t="shared" si="118"/>
        <v>24.813913819096534</v>
      </c>
      <c r="T279" s="23">
        <f t="shared" si="119"/>
        <v>-5.5784040362951037</v>
      </c>
      <c r="V279" s="20">
        <f t="shared" si="120"/>
        <v>47.097399337912563</v>
      </c>
      <c r="W279" s="20">
        <f t="shared" si="121"/>
        <v>0.57045297466783484</v>
      </c>
      <c r="X279" s="20">
        <f t="shared" si="122"/>
        <v>-0.22113313263022485</v>
      </c>
      <c r="Z279" s="20">
        <f t="shared" si="123"/>
        <v>0.99680814243965443</v>
      </c>
      <c r="AA279" s="20">
        <f t="shared" si="124"/>
        <v>0.72189862114352954</v>
      </c>
      <c r="AB279" s="20">
        <f t="shared" si="125"/>
        <v>-0.28039632013227356</v>
      </c>
      <c r="AD279" s="20">
        <f t="shared" si="126"/>
        <v>0.14827236873755728</v>
      </c>
      <c r="AE279" s="20">
        <f t="shared" si="127"/>
        <v>0.11035281419957824</v>
      </c>
      <c r="AF279" s="20">
        <f t="shared" si="128"/>
        <v>0.13074513121610767</v>
      </c>
      <c r="AH279" s="20">
        <f t="shared" si="129"/>
        <v>0.52928153359440311</v>
      </c>
      <c r="AI279" s="20">
        <f t="shared" si="130"/>
        <v>0.47965370595621004</v>
      </c>
      <c r="AJ279" s="20">
        <f t="shared" si="131"/>
        <v>0.50754572613768556</v>
      </c>
      <c r="AX279" s="20">
        <f t="shared" si="100"/>
        <v>-11.021690035969911</v>
      </c>
      <c r="AY279" s="20">
        <f t="shared" si="101"/>
        <v>121.47765124899841</v>
      </c>
      <c r="AZ279" s="20">
        <f t="shared" si="102"/>
        <v>-46.809865297831259</v>
      </c>
      <c r="BA279" s="20">
        <f t="shared" si="103"/>
        <v>2191.163489201107</v>
      </c>
      <c r="BB279" s="20">
        <f t="shared" si="104"/>
        <v>8.7998447689730206</v>
      </c>
      <c r="BC279" s="20">
        <f t="shared" si="105"/>
        <v>77.437267958021835</v>
      </c>
      <c r="BD279" s="20">
        <f t="shared" si="106"/>
        <v>2390.0784084081274</v>
      </c>
      <c r="BE279" s="39">
        <f t="shared" si="107"/>
        <v>48.888428164629381</v>
      </c>
    </row>
    <row r="280" spans="1:57" ht="13.8" x14ac:dyDescent="0.25">
      <c r="A280" s="25">
        <v>50</v>
      </c>
      <c r="B280" s="43">
        <f>Samples!Q51</f>
        <v>147</v>
      </c>
      <c r="C280" s="43">
        <f>Samples!R51</f>
        <v>124</v>
      </c>
      <c r="D280" s="43">
        <f>Samples!S51</f>
        <v>104</v>
      </c>
      <c r="F280" s="20">
        <f t="shared" si="108"/>
        <v>0.57647058823529407</v>
      </c>
      <c r="G280" s="20">
        <f t="shared" si="109"/>
        <v>0.48627450980392156</v>
      </c>
      <c r="H280" s="20">
        <f t="shared" si="110"/>
        <v>0.40784313725490196</v>
      </c>
      <c r="J280" s="20">
        <f t="shared" si="111"/>
        <v>0.29199318139183156</v>
      </c>
      <c r="K280" s="20">
        <f t="shared" si="112"/>
        <v>0.20177380900707903</v>
      </c>
      <c r="L280" s="20">
        <f t="shared" si="113"/>
        <v>0.13863305491227085</v>
      </c>
      <c r="N280" s="20">
        <f t="shared" si="114"/>
        <v>0.21759556851858766</v>
      </c>
      <c r="O280" s="20">
        <f t="shared" si="115"/>
        <v>0.21639568513043225</v>
      </c>
      <c r="P280" s="20">
        <f t="shared" si="116"/>
        <v>0.16145762512861961</v>
      </c>
      <c r="R280" s="22">
        <f t="shared" si="117"/>
        <v>53.64247358911372</v>
      </c>
      <c r="S280" s="23">
        <f t="shared" si="118"/>
        <v>5.6862877313582638</v>
      </c>
      <c r="T280" s="23">
        <f t="shared" si="119"/>
        <v>14.219324067965733</v>
      </c>
      <c r="V280" s="20">
        <f t="shared" si="120"/>
        <v>55.785643474574968</v>
      </c>
      <c r="W280" s="20">
        <f t="shared" si="121"/>
        <v>0.27808807337760033</v>
      </c>
      <c r="X280" s="20">
        <f t="shared" si="122"/>
        <v>1.1903773699495979</v>
      </c>
      <c r="Z280" s="20">
        <f t="shared" si="123"/>
        <v>1.9546849121283856</v>
      </c>
      <c r="AA280" s="20">
        <f t="shared" si="124"/>
        <v>0.57497558561681683</v>
      </c>
      <c r="AB280" s="20">
        <f t="shared" si="125"/>
        <v>0.63473797732137882</v>
      </c>
      <c r="AD280" s="20">
        <f t="shared" si="126"/>
        <v>0.22892747871497912</v>
      </c>
      <c r="AE280" s="20">
        <f t="shared" si="127"/>
        <v>0.21639568513043225</v>
      </c>
      <c r="AF280" s="20">
        <f t="shared" si="128"/>
        <v>0.14826228202811717</v>
      </c>
      <c r="AH280" s="20">
        <f t="shared" si="129"/>
        <v>0.61173872709300725</v>
      </c>
      <c r="AI280" s="20">
        <f t="shared" si="130"/>
        <v>0.60036615163029072</v>
      </c>
      <c r="AJ280" s="20">
        <f t="shared" si="131"/>
        <v>0.52926953129046206</v>
      </c>
      <c r="AX280" s="20">
        <f t="shared" si="100"/>
        <v>-13.642851289393647</v>
      </c>
      <c r="AY280" s="20">
        <f t="shared" si="101"/>
        <v>186.1273913045099</v>
      </c>
      <c r="AZ280" s="20">
        <f t="shared" si="102"/>
        <v>-37.332126268519616</v>
      </c>
      <c r="BA280" s="20">
        <f t="shared" si="103"/>
        <v>1393.6876517286923</v>
      </c>
      <c r="BB280" s="20">
        <f t="shared" si="104"/>
        <v>38.910079727122522</v>
      </c>
      <c r="BC280" s="20">
        <f t="shared" si="105"/>
        <v>1513.9943043710311</v>
      </c>
      <c r="BD280" s="20">
        <f t="shared" si="106"/>
        <v>3093.8093474042334</v>
      </c>
      <c r="BE280" s="39">
        <f t="shared" si="107"/>
        <v>55.622022144149284</v>
      </c>
    </row>
    <row r="281" spans="1:57" ht="13.8" x14ac:dyDescent="0.25">
      <c r="A281" s="25">
        <v>51</v>
      </c>
      <c r="B281" s="43">
        <f>Samples!Q52</f>
        <v>158</v>
      </c>
      <c r="C281" s="43">
        <f>Samples!R52</f>
        <v>177</v>
      </c>
      <c r="D281" s="43">
        <f>Samples!S52</f>
        <v>84</v>
      </c>
      <c r="F281" s="20">
        <f t="shared" si="108"/>
        <v>0.61960784313725492</v>
      </c>
      <c r="G281" s="20">
        <f t="shared" si="109"/>
        <v>0.69411764705882351</v>
      </c>
      <c r="H281" s="20">
        <f t="shared" si="110"/>
        <v>0.32941176470588235</v>
      </c>
      <c r="J281" s="20">
        <f t="shared" si="111"/>
        <v>0.34213365582460903</v>
      </c>
      <c r="K281" s="20">
        <f t="shared" si="112"/>
        <v>0.43986130080055708</v>
      </c>
      <c r="L281" s="20">
        <f t="shared" si="113"/>
        <v>8.8831516142307415E-2</v>
      </c>
      <c r="N281" s="20">
        <f t="shared" si="114"/>
        <v>0.31442440949203443</v>
      </c>
      <c r="O281" s="20">
        <f t="shared" si="115"/>
        <v>0.39374005302634485</v>
      </c>
      <c r="P281" s="20">
        <f t="shared" si="116"/>
        <v>0.14346900270610458</v>
      </c>
      <c r="R281" s="22">
        <f t="shared" si="117"/>
        <v>69.021322162264909</v>
      </c>
      <c r="S281" s="23">
        <f t="shared" si="118"/>
        <v>-20.671434132221666</v>
      </c>
      <c r="T281" s="23">
        <f t="shared" si="119"/>
        <v>44.821543477575851</v>
      </c>
      <c r="V281" s="20">
        <f t="shared" si="120"/>
        <v>84.854121065639248</v>
      </c>
      <c r="W281" s="20">
        <f t="shared" si="121"/>
        <v>0.620803125182116</v>
      </c>
      <c r="X281" s="20">
        <f t="shared" si="122"/>
        <v>2.0029202270576869</v>
      </c>
      <c r="Z281" s="20">
        <f t="shared" si="123"/>
        <v>3.5566223997827286</v>
      </c>
      <c r="AA281" s="20">
        <f t="shared" si="124"/>
        <v>-0.40405114831673927</v>
      </c>
      <c r="AB281" s="20">
        <f t="shared" si="125"/>
        <v>2.9808538256066681</v>
      </c>
      <c r="AD281" s="20">
        <f t="shared" si="126"/>
        <v>0.33079895790850544</v>
      </c>
      <c r="AE281" s="20">
        <f t="shared" si="127"/>
        <v>0.39374005302634485</v>
      </c>
      <c r="AF281" s="20">
        <f t="shared" si="128"/>
        <v>0.13174380413783707</v>
      </c>
      <c r="AH281" s="20">
        <f t="shared" si="129"/>
        <v>0.6915995641688748</v>
      </c>
      <c r="AI281" s="20">
        <f t="shared" si="130"/>
        <v>0.73294243243331814</v>
      </c>
      <c r="AJ281" s="20">
        <f t="shared" si="131"/>
        <v>0.50883471504543887</v>
      </c>
      <c r="AX281" s="20">
        <f t="shared" si="100"/>
        <v>-11.717477703671591</v>
      </c>
      <c r="AY281" s="20">
        <f t="shared" si="101"/>
        <v>137.29928373604085</v>
      </c>
      <c r="AZ281" s="20">
        <f t="shared" si="102"/>
        <v>-63.767824122676899</v>
      </c>
      <c r="BA281" s="20">
        <f t="shared" si="103"/>
        <v>4066.3353933406538</v>
      </c>
      <c r="BB281" s="20">
        <f t="shared" si="104"/>
        <v>73.649989630658112</v>
      </c>
      <c r="BC281" s="20">
        <f t="shared" si="105"/>
        <v>5424.3209725960478</v>
      </c>
      <c r="BD281" s="20">
        <f t="shared" si="106"/>
        <v>9627.9556496727419</v>
      </c>
      <c r="BE281" s="39">
        <f t="shared" si="107"/>
        <v>98.122146581048369</v>
      </c>
    </row>
    <row r="282" spans="1:57" ht="13.8" x14ac:dyDescent="0.25">
      <c r="A282" s="25">
        <v>52</v>
      </c>
      <c r="B282" s="43">
        <f>Samples!Q53</f>
        <v>105</v>
      </c>
      <c r="C282" s="43">
        <f>Samples!R53</f>
        <v>132</v>
      </c>
      <c r="D282" s="43">
        <f>Samples!S53</f>
        <v>100</v>
      </c>
      <c r="F282" s="20">
        <f t="shared" si="108"/>
        <v>0.41176470588235292</v>
      </c>
      <c r="G282" s="20">
        <f t="shared" si="109"/>
        <v>0.51764705882352946</v>
      </c>
      <c r="H282" s="20">
        <f t="shared" si="110"/>
        <v>0.39215686274509803</v>
      </c>
      <c r="J282" s="20">
        <f t="shared" si="111"/>
        <v>0.14146577334534183</v>
      </c>
      <c r="K282" s="20">
        <f t="shared" si="112"/>
        <v>0.23096107544707103</v>
      </c>
      <c r="L282" s="20">
        <f t="shared" si="113"/>
        <v>0.12763471763104536</v>
      </c>
      <c r="N282" s="20">
        <f t="shared" si="114"/>
        <v>0.16397023203989525</v>
      </c>
      <c r="O282" s="20">
        <f t="shared" si="115"/>
        <v>0.20447421118592635</v>
      </c>
      <c r="P282" s="20">
        <f t="shared" si="116"/>
        <v>0.15157764872716459</v>
      </c>
      <c r="R282" s="22">
        <f t="shared" si="117"/>
        <v>52.339348839899728</v>
      </c>
      <c r="S282" s="23">
        <f t="shared" si="118"/>
        <v>-16.227005987827059</v>
      </c>
      <c r="T282" s="23">
        <f t="shared" si="119"/>
        <v>14.177310452694968</v>
      </c>
      <c r="V282" s="20">
        <f t="shared" si="120"/>
        <v>56.601407155527347</v>
      </c>
      <c r="W282" s="20">
        <f t="shared" si="121"/>
        <v>0.39054823471784328</v>
      </c>
      <c r="X282" s="20">
        <f t="shared" si="122"/>
        <v>2.423507263812426</v>
      </c>
      <c r="Z282" s="20">
        <f t="shared" si="123"/>
        <v>1.8469991917055779</v>
      </c>
      <c r="AA282" s="20">
        <f t="shared" si="124"/>
        <v>-0.4776401093712378</v>
      </c>
      <c r="AB282" s="20">
        <f t="shared" si="125"/>
        <v>0.7430768304979154</v>
      </c>
      <c r="AD282" s="20">
        <f t="shared" si="126"/>
        <v>0.1725094498052554</v>
      </c>
      <c r="AE282" s="20">
        <f t="shared" si="127"/>
        <v>0.20447421118592635</v>
      </c>
      <c r="AF282" s="20">
        <f t="shared" si="128"/>
        <v>0.13918976008004094</v>
      </c>
      <c r="AH282" s="20">
        <f t="shared" si="129"/>
        <v>0.55667830560968834</v>
      </c>
      <c r="AI282" s="20">
        <f t="shared" si="130"/>
        <v>0.58913231758534246</v>
      </c>
      <c r="AJ282" s="20">
        <f t="shared" si="131"/>
        <v>0.51824576532186761</v>
      </c>
      <c r="AX282" s="20">
        <f t="shared" si="100"/>
        <v>-31.865351570942039</v>
      </c>
      <c r="AY282" s="20">
        <f t="shared" si="101"/>
        <v>1015.4006307397383</v>
      </c>
      <c r="AZ282" s="20">
        <f t="shared" si="102"/>
        <v>-50.978532430745844</v>
      </c>
      <c r="BA282" s="20">
        <f t="shared" si="103"/>
        <v>2598.8107687926058</v>
      </c>
      <c r="BB282" s="20">
        <f t="shared" si="104"/>
        <v>37.716618280519441</v>
      </c>
      <c r="BC282" s="20">
        <f t="shared" si="105"/>
        <v>1422.5432945184132</v>
      </c>
      <c r="BD282" s="20">
        <f t="shared" si="106"/>
        <v>5036.7546940507573</v>
      </c>
      <c r="BE282" s="39">
        <f t="shared" si="107"/>
        <v>70.970097182198913</v>
      </c>
    </row>
    <row r="283" spans="1:57" ht="13.8" x14ac:dyDescent="0.25">
      <c r="A283" s="25">
        <v>53</v>
      </c>
      <c r="B283" s="43">
        <f>Samples!Q54</f>
        <v>143</v>
      </c>
      <c r="C283" s="43">
        <f>Samples!R54</f>
        <v>133</v>
      </c>
      <c r="D283" s="43">
        <f>Samples!S54</f>
        <v>84</v>
      </c>
      <c r="F283" s="20">
        <f t="shared" si="108"/>
        <v>0.5607843137254902</v>
      </c>
      <c r="G283" s="20">
        <f t="shared" si="109"/>
        <v>0.52156862745098043</v>
      </c>
      <c r="H283" s="20">
        <f t="shared" si="110"/>
        <v>0.32941176470588235</v>
      </c>
      <c r="J283" s="20">
        <f t="shared" si="111"/>
        <v>0.27490010310383778</v>
      </c>
      <c r="K283" s="20">
        <f t="shared" si="112"/>
        <v>0.23477191591732866</v>
      </c>
      <c r="L283" s="20">
        <f t="shared" si="113"/>
        <v>8.8831516142307415E-2</v>
      </c>
      <c r="N283" s="20">
        <f t="shared" si="114"/>
        <v>0.21335732831574591</v>
      </c>
      <c r="O283" s="20">
        <f t="shared" si="115"/>
        <v>0.23276627164942396</v>
      </c>
      <c r="P283" s="20">
        <f t="shared" si="116"/>
        <v>0.11772474046051284</v>
      </c>
      <c r="R283" s="22">
        <f t="shared" si="117"/>
        <v>55.356138426014354</v>
      </c>
      <c r="S283" s="23">
        <f t="shared" si="118"/>
        <v>-3.6991006955742201</v>
      </c>
      <c r="T283" s="23">
        <f t="shared" si="119"/>
        <v>27.753338468933141</v>
      </c>
      <c r="V283" s="20">
        <f t="shared" si="120"/>
        <v>62.034129344798778</v>
      </c>
      <c r="W283" s="20">
        <f t="shared" si="121"/>
        <v>0.46827159354828773</v>
      </c>
      <c r="X283" s="20">
        <f t="shared" si="122"/>
        <v>1.7033002627116354</v>
      </c>
      <c r="Z283" s="20">
        <f t="shared" si="123"/>
        <v>2.1025591105075137</v>
      </c>
      <c r="AA283" s="20">
        <f t="shared" si="124"/>
        <v>0.34075597116827017</v>
      </c>
      <c r="AB283" s="20">
        <f t="shared" si="125"/>
        <v>1.309238631512575</v>
      </c>
      <c r="AD283" s="20">
        <f t="shared" si="126"/>
        <v>0.22446852005864903</v>
      </c>
      <c r="AE283" s="20">
        <f t="shared" si="127"/>
        <v>0.23276627164942396</v>
      </c>
      <c r="AF283" s="20">
        <f t="shared" si="128"/>
        <v>0.10810352659367571</v>
      </c>
      <c r="AH283" s="20">
        <f t="shared" si="129"/>
        <v>0.60774092297104421</v>
      </c>
      <c r="AI283" s="20">
        <f t="shared" si="130"/>
        <v>0.61513912436219265</v>
      </c>
      <c r="AJ283" s="20">
        <f t="shared" si="131"/>
        <v>0.47637243201752694</v>
      </c>
      <c r="AX283" s="20">
        <f t="shared" si="100"/>
        <v>-24.185519996401325</v>
      </c>
      <c r="AY283" s="20">
        <f t="shared" si="101"/>
        <v>584.93937749632835</v>
      </c>
      <c r="AZ283" s="20">
        <f t="shared" si="102"/>
        <v>-33.711457582580536</v>
      </c>
      <c r="BA283" s="20">
        <f t="shared" si="103"/>
        <v>1136.4623723421266</v>
      </c>
      <c r="BB283" s="20">
        <f t="shared" si="104"/>
        <v>32.052286367309797</v>
      </c>
      <c r="BC283" s="20">
        <f t="shared" si="105"/>
        <v>1027.3490613720335</v>
      </c>
      <c r="BD283" s="20">
        <f t="shared" si="106"/>
        <v>2748.7508112104888</v>
      </c>
      <c r="BE283" s="39">
        <f t="shared" si="107"/>
        <v>52.428530507830267</v>
      </c>
    </row>
    <row r="284" spans="1:57" ht="13.8" x14ac:dyDescent="0.25">
      <c r="A284" s="25">
        <v>54</v>
      </c>
      <c r="B284" s="43">
        <f>Samples!Q55</f>
        <v>174</v>
      </c>
      <c r="C284" s="43">
        <f>Samples!R55</f>
        <v>150</v>
      </c>
      <c r="D284" s="43">
        <f>Samples!S55</f>
        <v>137</v>
      </c>
      <c r="F284" s="20">
        <f t="shared" si="108"/>
        <v>0.68235294117647061</v>
      </c>
      <c r="G284" s="20">
        <f t="shared" si="109"/>
        <v>0.58823529411764708</v>
      </c>
      <c r="H284" s="20">
        <f t="shared" si="110"/>
        <v>0.53725490196078429</v>
      </c>
      <c r="J284" s="20">
        <f t="shared" si="111"/>
        <v>0.42347500352636736</v>
      </c>
      <c r="K284" s="20">
        <f t="shared" si="112"/>
        <v>0.30520932595171946</v>
      </c>
      <c r="L284" s="20">
        <f t="shared" si="113"/>
        <v>0.25038055612334792</v>
      </c>
      <c r="N284" s="20">
        <f t="shared" si="114"/>
        <v>0.32897763679487302</v>
      </c>
      <c r="O284" s="20">
        <f t="shared" si="115"/>
        <v>0.32639397182248114</v>
      </c>
      <c r="P284" s="20">
        <f t="shared" si="116"/>
        <v>0.28254073781674605</v>
      </c>
      <c r="R284" s="22">
        <f t="shared" si="117"/>
        <v>63.86785711098544</v>
      </c>
      <c r="S284" s="23">
        <f t="shared" si="118"/>
        <v>6.7966663295069836</v>
      </c>
      <c r="T284" s="23">
        <f t="shared" si="119"/>
        <v>10.143236138278056</v>
      </c>
      <c r="V284" s="20">
        <f t="shared" si="120"/>
        <v>65.024480655371462</v>
      </c>
      <c r="W284" s="20">
        <f t="shared" si="121"/>
        <v>0.18889411475228468</v>
      </c>
      <c r="X284" s="20">
        <f t="shared" si="122"/>
        <v>0.98044207923098448</v>
      </c>
      <c r="Z284" s="20">
        <f t="shared" si="123"/>
        <v>2.9482906359547272</v>
      </c>
      <c r="AA284" s="20">
        <f t="shared" si="124"/>
        <v>0.72285443768454893</v>
      </c>
      <c r="AB284" s="20">
        <f t="shared" si="125"/>
        <v>0.59057906292491658</v>
      </c>
      <c r="AD284" s="20">
        <f t="shared" si="126"/>
        <v>0.34611008605457444</v>
      </c>
      <c r="AE284" s="20">
        <f t="shared" si="127"/>
        <v>0.32639397182248114</v>
      </c>
      <c r="AF284" s="20">
        <f t="shared" si="128"/>
        <v>0.25944971333034533</v>
      </c>
      <c r="AH284" s="20">
        <f t="shared" si="129"/>
        <v>0.7021093422364747</v>
      </c>
      <c r="AI284" s="20">
        <f t="shared" si="130"/>
        <v>0.68851600957746073</v>
      </c>
      <c r="AJ284" s="20">
        <f t="shared" si="131"/>
        <v>0.63779982888607045</v>
      </c>
      <c r="AX284" s="20">
        <f t="shared" si="100"/>
        <v>-17.508697718560271</v>
      </c>
      <c r="AY284" s="20">
        <f t="shared" si="101"/>
        <v>306.55449579991762</v>
      </c>
      <c r="AZ284" s="20">
        <f t="shared" si="102"/>
        <v>-34.743362591153904</v>
      </c>
      <c r="BA284" s="20">
        <f t="shared" si="103"/>
        <v>1207.1012441403925</v>
      </c>
      <c r="BB284" s="20">
        <f t="shared" si="104"/>
        <v>37.995175471934182</v>
      </c>
      <c r="BC284" s="20">
        <f t="shared" si="105"/>
        <v>1443.6333591430689</v>
      </c>
      <c r="BD284" s="20">
        <f t="shared" si="106"/>
        <v>2957.2890990833789</v>
      </c>
      <c r="BE284" s="39">
        <f t="shared" si="107"/>
        <v>54.380962653150767</v>
      </c>
    </row>
    <row r="285" spans="1:57" ht="13.8" x14ac:dyDescent="0.25">
      <c r="A285" s="25">
        <v>55</v>
      </c>
      <c r="B285" s="43">
        <f>Samples!Q56</f>
        <v>91</v>
      </c>
      <c r="C285" s="43">
        <f>Samples!R56</f>
        <v>109</v>
      </c>
      <c r="D285" s="43">
        <f>Samples!S56</f>
        <v>54</v>
      </c>
      <c r="F285" s="20">
        <f t="shared" si="108"/>
        <v>0.35686274509803922</v>
      </c>
      <c r="G285" s="20">
        <f t="shared" si="109"/>
        <v>0.42745098039215684</v>
      </c>
      <c r="H285" s="20">
        <f t="shared" si="110"/>
        <v>0.21176470588235294</v>
      </c>
      <c r="J285" s="20">
        <f t="shared" si="111"/>
        <v>0.10480230694582073</v>
      </c>
      <c r="K285" s="20">
        <f t="shared" si="112"/>
        <v>0.15313256408789844</v>
      </c>
      <c r="L285" s="20">
        <f t="shared" si="113"/>
        <v>3.7013495066766683E-2</v>
      </c>
      <c r="N285" s="20">
        <f t="shared" si="114"/>
        <v>0.10466161216184032</v>
      </c>
      <c r="O285" s="20">
        <f t="shared" si="115"/>
        <v>0.13447375463616701</v>
      </c>
      <c r="P285" s="20">
        <f t="shared" si="116"/>
        <v>5.5457413224293567E-2</v>
      </c>
      <c r="R285" s="22">
        <f t="shared" si="117"/>
        <v>43.429740358537018</v>
      </c>
      <c r="S285" s="23">
        <f t="shared" si="118"/>
        <v>-16.510280550898258</v>
      </c>
      <c r="T285" s="23">
        <f t="shared" si="119"/>
        <v>28.332809878607137</v>
      </c>
      <c r="V285" s="20">
        <f t="shared" si="120"/>
        <v>54.419480217074899</v>
      </c>
      <c r="W285" s="20">
        <f t="shared" si="121"/>
        <v>0.64673574235459175</v>
      </c>
      <c r="X285" s="20">
        <f t="shared" si="122"/>
        <v>2.0984179260859088</v>
      </c>
      <c r="Z285" s="20">
        <f t="shared" si="123"/>
        <v>1.2146906677281244</v>
      </c>
      <c r="AA285" s="20">
        <f t="shared" si="124"/>
        <v>-0.2349095583412871</v>
      </c>
      <c r="AB285" s="20">
        <f t="shared" si="125"/>
        <v>0.95681867093981321</v>
      </c>
      <c r="AD285" s="20">
        <f t="shared" si="126"/>
        <v>0.1101121642944138</v>
      </c>
      <c r="AE285" s="20">
        <f t="shared" si="127"/>
        <v>0.13447375463616701</v>
      </c>
      <c r="AF285" s="20">
        <f t="shared" si="128"/>
        <v>5.092508101404368E-2</v>
      </c>
      <c r="AH285" s="20">
        <f t="shared" si="129"/>
        <v>0.47930478681662603</v>
      </c>
      <c r="AI285" s="20">
        <f t="shared" si="130"/>
        <v>0.51232534791842255</v>
      </c>
      <c r="AJ285" s="20">
        <f t="shared" si="131"/>
        <v>0.37066129852538687</v>
      </c>
      <c r="AX285" s="20">
        <f t="shared" si="100"/>
        <v>-24.508506863694109</v>
      </c>
      <c r="AY285" s="20">
        <f t="shared" si="101"/>
        <v>600.66690868774128</v>
      </c>
      <c r="AZ285" s="20">
        <f t="shared" si="102"/>
        <v>-52.781386738700363</v>
      </c>
      <c r="BA285" s="20">
        <f t="shared" si="103"/>
        <v>2785.8747860602543</v>
      </c>
      <c r="BB285" s="20">
        <f t="shared" si="104"/>
        <v>56.02198635183553</v>
      </c>
      <c r="BC285" s="20">
        <f t="shared" si="105"/>
        <v>3138.4629548052462</v>
      </c>
      <c r="BD285" s="20">
        <f t="shared" si="106"/>
        <v>6525.0046495532424</v>
      </c>
      <c r="BE285" s="39">
        <f t="shared" si="107"/>
        <v>80.777500887024487</v>
      </c>
    </row>
    <row r="286" spans="1:57" ht="13.8" x14ac:dyDescent="0.25">
      <c r="A286" s="25">
        <v>56</v>
      </c>
      <c r="B286" s="43">
        <f>Samples!Q57</f>
        <v>141</v>
      </c>
      <c r="C286" s="43">
        <f>Samples!R57</f>
        <v>143</v>
      </c>
      <c r="D286" s="43">
        <f>Samples!S57</f>
        <v>142</v>
      </c>
      <c r="F286" s="20">
        <f t="shared" si="108"/>
        <v>0.55294117647058827</v>
      </c>
      <c r="G286" s="20">
        <f t="shared" si="109"/>
        <v>0.5607843137254902</v>
      </c>
      <c r="H286" s="20">
        <f t="shared" si="110"/>
        <v>0.55686274509803924</v>
      </c>
      <c r="J286" s="20">
        <f t="shared" si="111"/>
        <v>0.26657834256498103</v>
      </c>
      <c r="K286" s="20">
        <f t="shared" si="112"/>
        <v>0.27490010310383778</v>
      </c>
      <c r="L286" s="20">
        <f t="shared" si="113"/>
        <v>0.27072057053841037</v>
      </c>
      <c r="N286" s="20">
        <f t="shared" si="114"/>
        <v>0.25710624832591361</v>
      </c>
      <c r="O286" s="20">
        <f t="shared" si="115"/>
        <v>0.27282913456205299</v>
      </c>
      <c r="P286" s="20">
        <f t="shared" si="116"/>
        <v>0.29523295659824067</v>
      </c>
      <c r="R286" s="22">
        <f t="shared" si="117"/>
        <v>59.235285096530873</v>
      </c>
      <c r="S286" s="23">
        <f t="shared" si="118"/>
        <v>-0.92713440999664387</v>
      </c>
      <c r="T286" s="23">
        <f t="shared" si="119"/>
        <v>0.27387970302292786</v>
      </c>
      <c r="V286" s="20">
        <f t="shared" si="120"/>
        <v>59.243173351646348</v>
      </c>
      <c r="W286" s="20">
        <f t="shared" si="121"/>
        <v>1.6318909501986001E-2</v>
      </c>
      <c r="X286" s="20">
        <f t="shared" si="122"/>
        <v>2.8543572023759367</v>
      </c>
      <c r="Z286" s="20">
        <f t="shared" si="123"/>
        <v>2.4644437461682607</v>
      </c>
      <c r="AA286" s="20">
        <f t="shared" si="124"/>
        <v>-4.4761417618571442E-2</v>
      </c>
      <c r="AB286" s="20">
        <f t="shared" si="125"/>
        <v>2.2081256274569933E-2</v>
      </c>
      <c r="AD286" s="20">
        <f t="shared" si="126"/>
        <v>0.27049578992731571</v>
      </c>
      <c r="AE286" s="20">
        <f t="shared" si="127"/>
        <v>0.27282913456205299</v>
      </c>
      <c r="AF286" s="20">
        <f t="shared" si="128"/>
        <v>0.27110464334090051</v>
      </c>
      <c r="AH286" s="20">
        <f t="shared" si="129"/>
        <v>0.64672577511561768</v>
      </c>
      <c r="AI286" s="20">
        <f t="shared" si="130"/>
        <v>0.64858004393561097</v>
      </c>
      <c r="AJ286" s="20">
        <f t="shared" si="131"/>
        <v>0.64721064542049633</v>
      </c>
      <c r="AX286" s="20">
        <f t="shared" si="100"/>
        <v>-27.166579555943514</v>
      </c>
      <c r="AY286" s="20">
        <f t="shared" si="101"/>
        <v>738.0230447694081</v>
      </c>
      <c r="AZ286" s="20">
        <f t="shared" si="102"/>
        <v>-27.151271519982423</v>
      </c>
      <c r="BA286" s="20">
        <f t="shared" si="103"/>
        <v>737.19154515180867</v>
      </c>
      <c r="BB286" s="20">
        <f t="shared" si="104"/>
        <v>16.803900411297114</v>
      </c>
      <c r="BC286" s="20">
        <f t="shared" si="105"/>
        <v>282.3710690327913</v>
      </c>
      <c r="BD286" s="20">
        <f t="shared" si="106"/>
        <v>1757.5856589540081</v>
      </c>
      <c r="BE286" s="39">
        <f t="shared" si="107"/>
        <v>41.9235692535119</v>
      </c>
    </row>
    <row r="287" spans="1:57" ht="13.8" x14ac:dyDescent="0.25">
      <c r="A287" s="25">
        <v>57</v>
      </c>
      <c r="B287" s="43">
        <f>Samples!Q58</f>
        <v>156</v>
      </c>
      <c r="C287" s="43">
        <f>Samples!R58</f>
        <v>143</v>
      </c>
      <c r="D287" s="43">
        <f>Samples!S58</f>
        <v>116</v>
      </c>
      <c r="F287" s="20">
        <f t="shared" si="108"/>
        <v>0.61176470588235299</v>
      </c>
      <c r="G287" s="20">
        <f t="shared" si="109"/>
        <v>0.5607843137254902</v>
      </c>
      <c r="H287" s="20">
        <f t="shared" si="110"/>
        <v>0.45490196078431372</v>
      </c>
      <c r="J287" s="20">
        <f t="shared" si="111"/>
        <v>0.33267165538683185</v>
      </c>
      <c r="K287" s="20">
        <f t="shared" si="112"/>
        <v>0.27490010310383778</v>
      </c>
      <c r="L287" s="20">
        <f t="shared" si="113"/>
        <v>0.17485974130914408</v>
      </c>
      <c r="N287" s="20">
        <f t="shared" si="114"/>
        <v>0.26706025085776236</v>
      </c>
      <c r="O287" s="20">
        <f t="shared" si="115"/>
        <v>0.27995942099762544</v>
      </c>
      <c r="P287" s="20">
        <f t="shared" si="116"/>
        <v>0.20539283935328478</v>
      </c>
      <c r="R287" s="22">
        <f t="shared" si="117"/>
        <v>59.885072160574595</v>
      </c>
      <c r="S287" s="23">
        <f t="shared" si="118"/>
        <v>0.39238883546782732</v>
      </c>
      <c r="T287" s="23">
        <f t="shared" si="119"/>
        <v>16.14010337936589</v>
      </c>
      <c r="V287" s="20">
        <f t="shared" si="120"/>
        <v>62.023211572539871</v>
      </c>
      <c r="W287" s="20">
        <f t="shared" si="121"/>
        <v>0.26333674928552164</v>
      </c>
      <c r="X287" s="20">
        <f t="shared" si="122"/>
        <v>1.5464896946040265</v>
      </c>
      <c r="Z287" s="20">
        <f t="shared" si="123"/>
        <v>2.5288510531178723</v>
      </c>
      <c r="AA287" s="20">
        <f t="shared" si="124"/>
        <v>0.40551466040163586</v>
      </c>
      <c r="AB287" s="20">
        <f t="shared" si="125"/>
        <v>0.90071556977897937</v>
      </c>
      <c r="AD287" s="20">
        <f t="shared" si="126"/>
        <v>0.28096817554735648</v>
      </c>
      <c r="AE287" s="20">
        <f t="shared" si="127"/>
        <v>0.27995942099762544</v>
      </c>
      <c r="AF287" s="20">
        <f t="shared" si="128"/>
        <v>0.18860683136206133</v>
      </c>
      <c r="AH287" s="20">
        <f t="shared" si="129"/>
        <v>0.65496643422761325</v>
      </c>
      <c r="AI287" s="20">
        <f t="shared" si="130"/>
        <v>0.65418165655667759</v>
      </c>
      <c r="AJ287" s="20">
        <f t="shared" si="131"/>
        <v>0.57348113965984815</v>
      </c>
      <c r="AX287" s="20">
        <f t="shared" si="100"/>
        <v>-14.157030577797116</v>
      </c>
      <c r="AY287" s="20">
        <f t="shared" si="101"/>
        <v>200.42151478068254</v>
      </c>
      <c r="AZ287" s="20">
        <f t="shared" si="102"/>
        <v>-58.794700755972926</v>
      </c>
      <c r="BA287" s="20">
        <f t="shared" si="103"/>
        <v>3456.8168369844034</v>
      </c>
      <c r="BB287" s="20">
        <f t="shared" si="104"/>
        <v>53.682074989773533</v>
      </c>
      <c r="BC287" s="20">
        <f t="shared" si="105"/>
        <v>2881.765175207669</v>
      </c>
      <c r="BD287" s="20">
        <f t="shared" si="106"/>
        <v>6539.003526972755</v>
      </c>
      <c r="BE287" s="39">
        <f t="shared" si="107"/>
        <v>80.864105306203413</v>
      </c>
    </row>
    <row r="288" spans="1:57" ht="13.8" x14ac:dyDescent="0.25">
      <c r="A288" s="25">
        <v>58</v>
      </c>
      <c r="B288" s="43">
        <f>Samples!Q59</f>
        <v>133</v>
      </c>
      <c r="C288" s="43">
        <f>Samples!R59</f>
        <v>153</v>
      </c>
      <c r="D288" s="43">
        <f>Samples!S59</f>
        <v>125</v>
      </c>
      <c r="F288" s="20">
        <f t="shared" si="108"/>
        <v>0.52156862745098043</v>
      </c>
      <c r="G288" s="20">
        <f t="shared" si="109"/>
        <v>0.6</v>
      </c>
      <c r="H288" s="20">
        <f t="shared" si="110"/>
        <v>0.49019607843137253</v>
      </c>
      <c r="J288" s="20">
        <f t="shared" si="111"/>
        <v>0.23477191591732866</v>
      </c>
      <c r="K288" s="20">
        <f t="shared" si="112"/>
        <v>0.3187679871576598</v>
      </c>
      <c r="L288" s="20">
        <f t="shared" si="113"/>
        <v>0.20529682286823489</v>
      </c>
      <c r="N288" s="20">
        <f t="shared" si="114"/>
        <v>0.24786744685960185</v>
      </c>
      <c r="O288" s="20">
        <f t="shared" si="115"/>
        <v>0.2927178043502689</v>
      </c>
      <c r="P288" s="20">
        <f t="shared" si="116"/>
        <v>0.23766287218265475</v>
      </c>
      <c r="R288" s="22">
        <f t="shared" si="117"/>
        <v>61.020742707603944</v>
      </c>
      <c r="S288" s="23">
        <f t="shared" si="118"/>
        <v>-12.543632298177897</v>
      </c>
      <c r="T288" s="23">
        <f t="shared" si="119"/>
        <v>12.381077272069142</v>
      </c>
      <c r="V288" s="20">
        <f t="shared" si="120"/>
        <v>63.51507558238783</v>
      </c>
      <c r="W288" s="20">
        <f t="shared" si="121"/>
        <v>0.28118064445566482</v>
      </c>
      <c r="X288" s="20">
        <f t="shared" si="122"/>
        <v>2.3627162400639379</v>
      </c>
      <c r="Z288" s="20">
        <f t="shared" si="123"/>
        <v>2.6440965092716304</v>
      </c>
      <c r="AA288" s="20">
        <f t="shared" si="124"/>
        <v>-0.43222912244969885</v>
      </c>
      <c r="AB288" s="20">
        <f t="shared" si="125"/>
        <v>0.82278646550169388</v>
      </c>
      <c r="AD288" s="20">
        <f t="shared" si="126"/>
        <v>0.26077585150931282</v>
      </c>
      <c r="AE288" s="20">
        <f t="shared" si="127"/>
        <v>0.2927178043502689</v>
      </c>
      <c r="AF288" s="20">
        <f t="shared" si="128"/>
        <v>0.21823955205018802</v>
      </c>
      <c r="AH288" s="20">
        <f t="shared" si="129"/>
        <v>0.63888465529678162</v>
      </c>
      <c r="AI288" s="20">
        <f t="shared" si="130"/>
        <v>0.66397191989313742</v>
      </c>
      <c r="AJ288" s="20">
        <f t="shared" si="131"/>
        <v>0.60206653353279171</v>
      </c>
      <c r="AX288" s="20">
        <f t="shared" si="100"/>
        <v>-18.198136365135682</v>
      </c>
      <c r="AY288" s="20">
        <f t="shared" si="101"/>
        <v>331.1721671640737</v>
      </c>
      <c r="AZ288" s="20">
        <f t="shared" si="102"/>
        <v>-52.741478304018152</v>
      </c>
      <c r="BA288" s="20">
        <f t="shared" si="103"/>
        <v>2781.6635336932172</v>
      </c>
      <c r="BB288" s="20">
        <f t="shared" si="104"/>
        <v>29.529626106140405</v>
      </c>
      <c r="BC288" s="20">
        <f t="shared" si="105"/>
        <v>871.99881796844898</v>
      </c>
      <c r="BD288" s="20">
        <f t="shared" si="106"/>
        <v>3984.8345188257399</v>
      </c>
      <c r="BE288" s="39">
        <f t="shared" si="107"/>
        <v>63.125545691310585</v>
      </c>
    </row>
    <row r="289" spans="1:57" ht="13.8" x14ac:dyDescent="0.25">
      <c r="A289" s="25">
        <v>59</v>
      </c>
      <c r="B289" s="43">
        <f>Samples!Q60</f>
        <v>158</v>
      </c>
      <c r="C289" s="43">
        <f>Samples!R60</f>
        <v>138</v>
      </c>
      <c r="D289" s="43">
        <f>Samples!S60</f>
        <v>70</v>
      </c>
      <c r="F289" s="20">
        <f t="shared" si="108"/>
        <v>0.61960784313725492</v>
      </c>
      <c r="G289" s="20">
        <f t="shared" si="109"/>
        <v>0.54117647058823526</v>
      </c>
      <c r="H289" s="20">
        <f t="shared" si="110"/>
        <v>0.27450980392156865</v>
      </c>
      <c r="J289" s="20">
        <f t="shared" si="111"/>
        <v>0.34213365582460903</v>
      </c>
      <c r="K289" s="20">
        <f t="shared" si="112"/>
        <v>0.25437452689793683</v>
      </c>
      <c r="L289" s="20">
        <f t="shared" si="113"/>
        <v>6.1399474002627581E-2</v>
      </c>
      <c r="N289" s="20">
        <f t="shared" si="114"/>
        <v>0.24314285553824522</v>
      </c>
      <c r="O289" s="20">
        <f t="shared" si="115"/>
        <v>0.25909931888870602</v>
      </c>
      <c r="P289" s="20">
        <f t="shared" si="116"/>
        <v>9.5284823203146546E-2</v>
      </c>
      <c r="R289" s="22">
        <f t="shared" si="117"/>
        <v>57.951458941225098</v>
      </c>
      <c r="S289" s="23">
        <f t="shared" si="118"/>
        <v>-1.3566204828884265</v>
      </c>
      <c r="T289" s="23">
        <f t="shared" si="119"/>
        <v>38.712946676651249</v>
      </c>
      <c r="V289" s="20">
        <f t="shared" si="120"/>
        <v>69.705840881093565</v>
      </c>
      <c r="W289" s="20">
        <f t="shared" si="121"/>
        <v>0.58922495276444364</v>
      </c>
      <c r="X289" s="20">
        <f t="shared" si="122"/>
        <v>1.6058250624133212</v>
      </c>
      <c r="Z289" s="20">
        <f t="shared" si="123"/>
        <v>2.3404234195761688</v>
      </c>
      <c r="AA289" s="20">
        <f t="shared" si="124"/>
        <v>0.68225698604991147</v>
      </c>
      <c r="AB289" s="20">
        <f t="shared" si="125"/>
        <v>1.8188583109541339</v>
      </c>
      <c r="AD289" s="20">
        <f t="shared" si="126"/>
        <v>0.25580521361204128</v>
      </c>
      <c r="AE289" s="20">
        <f t="shared" si="127"/>
        <v>0.25909931888870602</v>
      </c>
      <c r="AF289" s="20">
        <f t="shared" si="128"/>
        <v>8.7497541967994988E-2</v>
      </c>
      <c r="AH289" s="20">
        <f t="shared" si="129"/>
        <v>0.63479933611374983</v>
      </c>
      <c r="AI289" s="20">
        <f t="shared" si="130"/>
        <v>0.63751257707952669</v>
      </c>
      <c r="AJ289" s="20">
        <f t="shared" si="131"/>
        <v>0.44394784369627044</v>
      </c>
      <c r="AX289" s="20">
        <f t="shared" si="100"/>
        <v>-20.465588321571431</v>
      </c>
      <c r="AY289" s="20">
        <f t="shared" si="101"/>
        <v>418.84030534804094</v>
      </c>
      <c r="AZ289" s="20">
        <f t="shared" si="102"/>
        <v>-40.679561414909138</v>
      </c>
      <c r="BA289" s="20">
        <f t="shared" si="103"/>
        <v>1654.8267169093642</v>
      </c>
      <c r="BB289" s="20">
        <f t="shared" si="104"/>
        <v>50.563686111306808</v>
      </c>
      <c r="BC289" s="20">
        <f t="shared" si="105"/>
        <v>2556.686353162761</v>
      </c>
      <c r="BD289" s="20">
        <f t="shared" si="106"/>
        <v>4630.3533754201662</v>
      </c>
      <c r="BE289" s="39">
        <f t="shared" si="107"/>
        <v>68.046699959808237</v>
      </c>
    </row>
    <row r="290" spans="1:57" ht="13.8" x14ac:dyDescent="0.25">
      <c r="A290" s="25">
        <v>60</v>
      </c>
      <c r="B290" s="43">
        <f>Samples!Q61</f>
        <v>116</v>
      </c>
      <c r="C290" s="43">
        <f>Samples!R61</f>
        <v>128</v>
      </c>
      <c r="D290" s="43">
        <f>Samples!S61</f>
        <v>60</v>
      </c>
      <c r="F290" s="20">
        <f t="shared" si="108"/>
        <v>0.45490196078431372</v>
      </c>
      <c r="G290" s="20">
        <f t="shared" si="109"/>
        <v>0.50196078431372548</v>
      </c>
      <c r="H290" s="20">
        <f t="shared" si="110"/>
        <v>0.23529411764705882</v>
      </c>
      <c r="J290" s="20">
        <f t="shared" si="111"/>
        <v>0.17485974130914408</v>
      </c>
      <c r="K290" s="20">
        <f t="shared" si="112"/>
        <v>0.21608001494808352</v>
      </c>
      <c r="L290" s="20">
        <f t="shared" si="113"/>
        <v>4.5321649805131356E-2</v>
      </c>
      <c r="N290" s="20">
        <f t="shared" si="114"/>
        <v>0.15756292845115188</v>
      </c>
      <c r="O290" s="20">
        <f t="shared" si="115"/>
        <v>0.19498783080912382</v>
      </c>
      <c r="P290" s="20">
        <f t="shared" si="116"/>
        <v>7.2209758928855394E-2</v>
      </c>
      <c r="R290" s="22">
        <f t="shared" si="117"/>
        <v>51.265724650505859</v>
      </c>
      <c r="S290" s="23">
        <f t="shared" si="118"/>
        <v>-15.273052867782299</v>
      </c>
      <c r="T290" s="23">
        <f t="shared" si="119"/>
        <v>35.024924878011809</v>
      </c>
      <c r="V290" s="20">
        <f t="shared" si="120"/>
        <v>63.938924221118448</v>
      </c>
      <c r="W290" s="20">
        <f t="shared" si="121"/>
        <v>0.64050829115453878</v>
      </c>
      <c r="X290" s="20">
        <f t="shared" si="122"/>
        <v>1.9819994919133013</v>
      </c>
      <c r="Z290" s="20">
        <f t="shared" si="123"/>
        <v>1.7613094766723485</v>
      </c>
      <c r="AA290" s="20">
        <f t="shared" si="124"/>
        <v>-0.15563392732165998</v>
      </c>
      <c r="AB290" s="20">
        <f t="shared" si="125"/>
        <v>1.4564413431773158</v>
      </c>
      <c r="AD290" s="20">
        <f t="shared" si="126"/>
        <v>0.16576846759721398</v>
      </c>
      <c r="AE290" s="20">
        <f t="shared" si="127"/>
        <v>0.19498783080912382</v>
      </c>
      <c r="AF290" s="20">
        <f t="shared" si="128"/>
        <v>6.6308318575624789E-2</v>
      </c>
      <c r="AH290" s="20">
        <f t="shared" si="129"/>
        <v>0.5493308309067273</v>
      </c>
      <c r="AI290" s="20">
        <f t="shared" si="130"/>
        <v>0.5798769366422919</v>
      </c>
      <c r="AJ290" s="20">
        <f t="shared" si="131"/>
        <v>0.40475231225223285</v>
      </c>
      <c r="AX290" s="20">
        <f t="shared" si="100"/>
        <v>-17.668978473025092</v>
      </c>
      <c r="AY290" s="20">
        <f t="shared" si="101"/>
        <v>312.19280028022411</v>
      </c>
      <c r="AZ290" s="20">
        <f t="shared" si="102"/>
        <v>-53.335030963241209</v>
      </c>
      <c r="BA290" s="20">
        <f t="shared" si="103"/>
        <v>2844.6255278498984</v>
      </c>
      <c r="BB290" s="20">
        <f t="shared" si="104"/>
        <v>52.732291903721332</v>
      </c>
      <c r="BC290" s="20">
        <f t="shared" si="105"/>
        <v>2780.6946094192745</v>
      </c>
      <c r="BD290" s="20">
        <f t="shared" si="106"/>
        <v>5937.5129375493971</v>
      </c>
      <c r="BE290" s="39">
        <f t="shared" si="107"/>
        <v>77.055258986972447</v>
      </c>
    </row>
    <row r="291" spans="1:57" ht="13.8" x14ac:dyDescent="0.25">
      <c r="A291" s="25">
        <v>61</v>
      </c>
      <c r="B291" s="43">
        <f>Samples!Q62</f>
        <v>120</v>
      </c>
      <c r="C291" s="43">
        <f>Samples!R62</f>
        <v>121</v>
      </c>
      <c r="D291" s="43">
        <f>Samples!S62</f>
        <v>92</v>
      </c>
      <c r="F291" s="20">
        <f t="shared" si="108"/>
        <v>0.47058823529411764</v>
      </c>
      <c r="G291" s="20">
        <f t="shared" si="109"/>
        <v>0.47450980392156861</v>
      </c>
      <c r="H291" s="20">
        <f t="shared" si="110"/>
        <v>0.36078431372549019</v>
      </c>
      <c r="J291" s="20">
        <f t="shared" si="111"/>
        <v>0.18803593135467556</v>
      </c>
      <c r="K291" s="20">
        <f t="shared" si="112"/>
        <v>0.19141748114740204</v>
      </c>
      <c r="L291" s="20">
        <f t="shared" si="113"/>
        <v>0.10721025789166257</v>
      </c>
      <c r="N291" s="20">
        <f t="shared" si="114"/>
        <v>0.16534836089842428</v>
      </c>
      <c r="O291" s="20">
        <f t="shared" si="115"/>
        <v>0.184618802142404</v>
      </c>
      <c r="P291" s="20">
        <f t="shared" si="116"/>
        <v>0.12834940735394085</v>
      </c>
      <c r="R291" s="22">
        <f t="shared" si="117"/>
        <v>50.051593403690859</v>
      </c>
      <c r="S291" s="23">
        <f t="shared" si="118"/>
        <v>-5.5883753201059205</v>
      </c>
      <c r="T291" s="23">
        <f t="shared" si="119"/>
        <v>15.823539662602981</v>
      </c>
      <c r="V291" s="20">
        <f t="shared" si="120"/>
        <v>52.789926580937099</v>
      </c>
      <c r="W291" s="20">
        <f t="shared" si="121"/>
        <v>0.32350280133125331</v>
      </c>
      <c r="X291" s="20">
        <f t="shared" si="122"/>
        <v>1.9102910447732755</v>
      </c>
      <c r="Z291" s="20">
        <f t="shared" si="123"/>
        <v>1.6676468702481628</v>
      </c>
      <c r="AA291" s="20">
        <f t="shared" si="124"/>
        <v>3.022877608286835E-2</v>
      </c>
      <c r="AB291" s="20">
        <f t="shared" si="125"/>
        <v>0.69774756696977347</v>
      </c>
      <c r="AD291" s="20">
        <f t="shared" si="126"/>
        <v>0.17395934865694296</v>
      </c>
      <c r="AE291" s="20">
        <f t="shared" si="127"/>
        <v>0.184618802142404</v>
      </c>
      <c r="AF291" s="20">
        <f t="shared" si="128"/>
        <v>0.1178598781946197</v>
      </c>
      <c r="AH291" s="20">
        <f t="shared" si="129"/>
        <v>0.55823353732264036</v>
      </c>
      <c r="AI291" s="20">
        <f t="shared" si="130"/>
        <v>0.5694102879628522</v>
      </c>
      <c r="AJ291" s="20">
        <f t="shared" si="131"/>
        <v>0.4902925896498373</v>
      </c>
      <c r="AX291" s="20">
        <f t="shared" si="100"/>
        <v>-25.417092754944719</v>
      </c>
      <c r="AY291" s="20">
        <f t="shared" si="101"/>
        <v>646.0286041134633</v>
      </c>
      <c r="AZ291" s="20">
        <f t="shared" si="102"/>
        <v>-43.503385810338465</v>
      </c>
      <c r="BA291" s="20">
        <f t="shared" si="103"/>
        <v>1892.5445769631581</v>
      </c>
      <c r="BB291" s="20">
        <f t="shared" si="104"/>
        <v>26.19704344628223</v>
      </c>
      <c r="BC291" s="20">
        <f t="shared" si="105"/>
        <v>686.28508532639876</v>
      </c>
      <c r="BD291" s="20">
        <f t="shared" si="106"/>
        <v>3224.85826640302</v>
      </c>
      <c r="BE291" s="39">
        <f t="shared" si="107"/>
        <v>56.787835549552511</v>
      </c>
    </row>
    <row r="292" spans="1:57" ht="13.8" x14ac:dyDescent="0.25">
      <c r="A292" s="25">
        <v>62</v>
      </c>
      <c r="B292" s="43">
        <f>Samples!Q63</f>
        <v>125</v>
      </c>
      <c r="C292" s="43">
        <f>Samples!R63</f>
        <v>133</v>
      </c>
      <c r="D292" s="43">
        <f>Samples!S63</f>
        <v>119</v>
      </c>
      <c r="F292" s="20">
        <f t="shared" si="108"/>
        <v>0.49019607843137253</v>
      </c>
      <c r="G292" s="20">
        <f t="shared" si="109"/>
        <v>0.52156862745098043</v>
      </c>
      <c r="H292" s="20">
        <f t="shared" si="110"/>
        <v>0.46666666666666667</v>
      </c>
      <c r="J292" s="20">
        <f t="shared" si="111"/>
        <v>0.20529682286823489</v>
      </c>
      <c r="K292" s="20">
        <f t="shared" si="112"/>
        <v>0.23477191591732866</v>
      </c>
      <c r="L292" s="20">
        <f t="shared" si="113"/>
        <v>0.18468948762265799</v>
      </c>
      <c r="N292" s="20">
        <f t="shared" si="114"/>
        <v>0.20195529939878656</v>
      </c>
      <c r="O292" s="20">
        <f t="shared" si="115"/>
        <v>0.22488955981221609</v>
      </c>
      <c r="P292" s="20">
        <f t="shared" si="116"/>
        <v>0.20749439904403894</v>
      </c>
      <c r="R292" s="22">
        <f t="shared" si="117"/>
        <v>54.541997634900355</v>
      </c>
      <c r="S292" s="23">
        <f t="shared" si="118"/>
        <v>-5.7023154500806523</v>
      </c>
      <c r="T292" s="23">
        <f t="shared" si="119"/>
        <v>6.5380456760401051</v>
      </c>
      <c r="V292" s="20">
        <f t="shared" si="120"/>
        <v>55.22763754461792</v>
      </c>
      <c r="W292" s="20">
        <f t="shared" si="121"/>
        <v>0.15773756852619103</v>
      </c>
      <c r="X292" s="20">
        <f t="shared" si="122"/>
        <v>2.2880236904818632</v>
      </c>
      <c r="Z292" s="20">
        <f t="shared" si="123"/>
        <v>2.0314094026189622</v>
      </c>
      <c r="AA292" s="20">
        <f t="shared" si="124"/>
        <v>-0.1425999995365326</v>
      </c>
      <c r="AB292" s="20">
        <f t="shared" si="125"/>
        <v>0.36508279375827707</v>
      </c>
      <c r="AD292" s="20">
        <f t="shared" si="126"/>
        <v>0.21247269794717155</v>
      </c>
      <c r="AE292" s="20">
        <f t="shared" si="127"/>
        <v>0.22488955981221609</v>
      </c>
      <c r="AF292" s="20">
        <f t="shared" si="128"/>
        <v>0.19053663824062345</v>
      </c>
      <c r="AH292" s="20">
        <f t="shared" si="129"/>
        <v>0.59671603836622111</v>
      </c>
      <c r="AI292" s="20">
        <f t="shared" si="130"/>
        <v>0.60812066926638242</v>
      </c>
      <c r="AJ292" s="20">
        <f t="shared" si="131"/>
        <v>0.57543044088618189</v>
      </c>
      <c r="AX292" s="20">
        <f t="shared" si="100"/>
        <v>-25.774948706025967</v>
      </c>
      <c r="AY292" s="20">
        <f t="shared" si="101"/>
        <v>664.34798079826965</v>
      </c>
      <c r="AZ292" s="20">
        <f t="shared" si="102"/>
        <v>-49.833418063890967</v>
      </c>
      <c r="BA292" s="20">
        <f t="shared" si="103"/>
        <v>2483.3695559305347</v>
      </c>
      <c r="BB292" s="20">
        <f t="shared" si="104"/>
        <v>36.013220954174919</v>
      </c>
      <c r="BC292" s="20">
        <f t="shared" si="105"/>
        <v>1296.9520834942234</v>
      </c>
      <c r="BD292" s="20">
        <f t="shared" si="106"/>
        <v>4444.6696202230278</v>
      </c>
      <c r="BE292" s="39">
        <f t="shared" si="107"/>
        <v>66.668355463615782</v>
      </c>
    </row>
    <row r="293" spans="1:57" ht="13.8" x14ac:dyDescent="0.25">
      <c r="A293" s="25">
        <v>63</v>
      </c>
      <c r="B293" s="43">
        <f>Samples!Q64</f>
        <v>97</v>
      </c>
      <c r="C293" s="43">
        <f>Samples!R64</f>
        <v>113</v>
      </c>
      <c r="D293" s="43">
        <f>Samples!S64</f>
        <v>47</v>
      </c>
      <c r="F293" s="20">
        <f t="shared" si="108"/>
        <v>0.38039215686274508</v>
      </c>
      <c r="G293" s="20">
        <f t="shared" si="109"/>
        <v>0.44313725490196076</v>
      </c>
      <c r="H293" s="20">
        <f t="shared" si="110"/>
        <v>0.18431372549019609</v>
      </c>
      <c r="J293" s="20">
        <f t="shared" si="111"/>
        <v>0.11973192388765053</v>
      </c>
      <c r="K293" s="20">
        <f t="shared" si="112"/>
        <v>0.16534214401442401</v>
      </c>
      <c r="L293" s="20">
        <f t="shared" si="113"/>
        <v>2.8536316668685634E-2</v>
      </c>
      <c r="N293" s="20">
        <f t="shared" si="114"/>
        <v>0.11365460126952286</v>
      </c>
      <c r="O293" s="20">
        <f t="shared" si="115"/>
        <v>0.14576803048110967</v>
      </c>
      <c r="P293" s="20">
        <f t="shared" si="116"/>
        <v>4.9143378691136691E-2</v>
      </c>
      <c r="R293" s="22">
        <f t="shared" si="117"/>
        <v>45.049027654653344</v>
      </c>
      <c r="S293" s="23">
        <f t="shared" si="118"/>
        <v>-16.813685178307253</v>
      </c>
      <c r="T293" s="23">
        <f t="shared" si="119"/>
        <v>34.052182154731504</v>
      </c>
      <c r="V293" s="20">
        <f t="shared" si="120"/>
        <v>58.920845304560636</v>
      </c>
      <c r="W293" s="20">
        <f t="shared" si="121"/>
        <v>0.70042458892827997</v>
      </c>
      <c r="X293" s="20">
        <f t="shared" si="122"/>
        <v>2.0294413685330426</v>
      </c>
      <c r="Z293" s="20">
        <f t="shared" si="123"/>
        <v>1.3167109578934273</v>
      </c>
      <c r="AA293" s="20">
        <f t="shared" si="124"/>
        <v>-0.20711412283106043</v>
      </c>
      <c r="AB293" s="20">
        <f t="shared" si="125"/>
        <v>1.1581871651251283</v>
      </c>
      <c r="AD293" s="20">
        <f t="shared" si="126"/>
        <v>0.11957348897372209</v>
      </c>
      <c r="AE293" s="20">
        <f t="shared" si="127"/>
        <v>0.14576803048110967</v>
      </c>
      <c r="AF293" s="20">
        <f t="shared" si="128"/>
        <v>4.5127069505176025E-2</v>
      </c>
      <c r="AH293" s="20">
        <f t="shared" si="129"/>
        <v>0.49265735080419021</v>
      </c>
      <c r="AI293" s="20">
        <f t="shared" si="130"/>
        <v>0.52628472116080471</v>
      </c>
      <c r="AJ293" s="20">
        <f t="shared" si="131"/>
        <v>0.3560238103871472</v>
      </c>
      <c r="AX293" s="20">
        <f t="shared" si="100"/>
        <v>-18.429730985448671</v>
      </c>
      <c r="AY293" s="20">
        <f t="shared" si="101"/>
        <v>339.65498419600686</v>
      </c>
      <c r="AZ293" s="20">
        <f t="shared" si="102"/>
        <v>-50.405075240724322</v>
      </c>
      <c r="BA293" s="20">
        <f t="shared" si="103"/>
        <v>2540.6716100230801</v>
      </c>
      <c r="BB293" s="20">
        <f t="shared" si="104"/>
        <v>58.120014833104797</v>
      </c>
      <c r="BC293" s="20">
        <f t="shared" si="105"/>
        <v>3377.9361242003215</v>
      </c>
      <c r="BD293" s="20">
        <f t="shared" si="106"/>
        <v>6258.262718419408</v>
      </c>
      <c r="BE293" s="39">
        <f t="shared" si="107"/>
        <v>79.109182263624803</v>
      </c>
    </row>
    <row r="294" spans="1:57" ht="13.8" x14ac:dyDescent="0.25">
      <c r="A294" s="25">
        <v>64</v>
      </c>
      <c r="B294" s="43">
        <f>Samples!Q65</f>
        <v>102</v>
      </c>
      <c r="C294" s="43">
        <f>Samples!R65</f>
        <v>123</v>
      </c>
      <c r="D294" s="43">
        <f>Samples!S65</f>
        <v>55</v>
      </c>
      <c r="F294" s="20">
        <f t="shared" si="108"/>
        <v>0.4</v>
      </c>
      <c r="G294" s="20">
        <f t="shared" si="109"/>
        <v>0.4823529411764706</v>
      </c>
      <c r="H294" s="20">
        <f t="shared" si="110"/>
        <v>0.21568627450980393</v>
      </c>
      <c r="J294" s="20">
        <f t="shared" si="111"/>
        <v>0.13306760636028689</v>
      </c>
      <c r="K294" s="20">
        <f t="shared" si="112"/>
        <v>0.19828631622235901</v>
      </c>
      <c r="L294" s="20">
        <f t="shared" si="113"/>
        <v>3.833034439919461E-2</v>
      </c>
      <c r="N294" s="20">
        <f t="shared" si="114"/>
        <v>0.1327028947081525</v>
      </c>
      <c r="O294" s="20">
        <f t="shared" si="115"/>
        <v>0.17287199734005002</v>
      </c>
      <c r="P294" s="20">
        <f t="shared" si="116"/>
        <v>6.2636926047893213E-2</v>
      </c>
      <c r="R294" s="22">
        <f t="shared" si="117"/>
        <v>48.619888724805918</v>
      </c>
      <c r="S294" s="23">
        <f t="shared" si="118"/>
        <v>-19.148263444438818</v>
      </c>
      <c r="T294" s="23">
        <f t="shared" si="119"/>
        <v>34.211193015029338</v>
      </c>
      <c r="V294" s="20">
        <f t="shared" si="120"/>
        <v>62.457628037428172</v>
      </c>
      <c r="W294" s="20">
        <f t="shared" si="121"/>
        <v>0.67861003419906718</v>
      </c>
      <c r="X294" s="20">
        <f t="shared" si="122"/>
        <v>2.0810619978302016</v>
      </c>
      <c r="Z294" s="20">
        <f t="shared" si="123"/>
        <v>1.5615389222128861</v>
      </c>
      <c r="AA294" s="20">
        <f t="shared" si="124"/>
        <v>-0.31793025952246856</v>
      </c>
      <c r="AB294" s="20">
        <f t="shared" si="125"/>
        <v>1.3325245954656415</v>
      </c>
      <c r="AD294" s="20">
        <f t="shared" si="126"/>
        <v>0.1396137766524487</v>
      </c>
      <c r="AE294" s="20">
        <f t="shared" si="127"/>
        <v>0.17287199734005002</v>
      </c>
      <c r="AF294" s="20">
        <f t="shared" si="128"/>
        <v>5.7517838427817464E-2</v>
      </c>
      <c r="AH294" s="20">
        <f t="shared" si="129"/>
        <v>0.51877147935944923</v>
      </c>
      <c r="AI294" s="20">
        <f t="shared" si="130"/>
        <v>0.55706800624832686</v>
      </c>
      <c r="AJ294" s="20">
        <f t="shared" si="131"/>
        <v>0.38601204117318016</v>
      </c>
      <c r="AX294" s="20">
        <f t="shared" si="100"/>
        <v>-33.400216669039182</v>
      </c>
      <c r="AY294" s="20">
        <f t="shared" si="101"/>
        <v>1115.5744735387627</v>
      </c>
      <c r="AZ294" s="20">
        <f t="shared" si="102"/>
        <v>-59.127384637569612</v>
      </c>
      <c r="BA294" s="20">
        <f t="shared" si="103"/>
        <v>3496.0476140791029</v>
      </c>
      <c r="BB294" s="20">
        <f t="shared" si="104"/>
        <v>61.079236608751287</v>
      </c>
      <c r="BC294" s="20">
        <f t="shared" si="105"/>
        <v>3730.6731447078237</v>
      </c>
      <c r="BD294" s="20">
        <f t="shared" si="106"/>
        <v>8342.2952323256904</v>
      </c>
      <c r="BE294" s="39">
        <f t="shared" si="107"/>
        <v>91.336166069775942</v>
      </c>
    </row>
    <row r="295" spans="1:57" ht="13.8" x14ac:dyDescent="0.25">
      <c r="A295" s="25">
        <v>65</v>
      </c>
      <c r="B295" s="43">
        <f>Samples!Q66</f>
        <v>108</v>
      </c>
      <c r="C295" s="43">
        <f>Samples!R66</f>
        <v>118</v>
      </c>
      <c r="D295" s="43">
        <f>Samples!S66</f>
        <v>83</v>
      </c>
      <c r="F295" s="20">
        <f t="shared" si="108"/>
        <v>0.42352941176470588</v>
      </c>
      <c r="G295" s="20">
        <f t="shared" si="109"/>
        <v>0.46274509803921571</v>
      </c>
      <c r="H295" s="20">
        <f t="shared" si="110"/>
        <v>0.32549019607843138</v>
      </c>
      <c r="J295" s="20">
        <f t="shared" si="111"/>
        <v>0.15016525573845643</v>
      </c>
      <c r="K295" s="20">
        <f t="shared" si="112"/>
        <v>0.18137804504066221</v>
      </c>
      <c r="L295" s="20">
        <f t="shared" si="113"/>
        <v>8.6674900188784348E-2</v>
      </c>
      <c r="N295" s="20">
        <f t="shared" si="114"/>
        <v>0.14243375985715584</v>
      </c>
      <c r="O295" s="20">
        <f t="shared" si="115"/>
        <v>0.16790463897670768</v>
      </c>
      <c r="P295" s="20">
        <f t="shared" si="116"/>
        <v>0.10690294503403866</v>
      </c>
      <c r="R295" s="22">
        <f t="shared" si="117"/>
        <v>47.994927931392311</v>
      </c>
      <c r="S295" s="23">
        <f t="shared" si="118"/>
        <v>-10.263319075771049</v>
      </c>
      <c r="T295" s="23">
        <f t="shared" si="119"/>
        <v>18.075273534931714</v>
      </c>
      <c r="V295" s="20">
        <f t="shared" si="120"/>
        <v>52.302622677579279</v>
      </c>
      <c r="W295" s="20">
        <f t="shared" si="121"/>
        <v>0.40869801215901491</v>
      </c>
      <c r="X295" s="20">
        <f t="shared" si="122"/>
        <v>2.0872102597067093</v>
      </c>
      <c r="Z295" s="20">
        <f t="shared" si="123"/>
        <v>1.5166691715054803</v>
      </c>
      <c r="AA295" s="20">
        <f t="shared" si="124"/>
        <v>-0.13335102226437334</v>
      </c>
      <c r="AB295" s="20">
        <f t="shared" si="125"/>
        <v>0.75844339187717336</v>
      </c>
      <c r="AD295" s="20">
        <f t="shared" si="126"/>
        <v>0.1498514043736516</v>
      </c>
      <c r="AE295" s="20">
        <f t="shared" si="127"/>
        <v>0.16790463897670768</v>
      </c>
      <c r="AF295" s="20">
        <f t="shared" si="128"/>
        <v>9.8166157056050196E-2</v>
      </c>
      <c r="AH295" s="20">
        <f t="shared" si="129"/>
        <v>0.53115377505011574</v>
      </c>
      <c r="AI295" s="20">
        <f t="shared" si="130"/>
        <v>0.55168041320165784</v>
      </c>
      <c r="AJ295" s="20">
        <f t="shared" si="131"/>
        <v>0.46130404552699927</v>
      </c>
      <c r="AX295" s="20">
        <f t="shared" si="100"/>
        <v>-24.519592023284915</v>
      </c>
      <c r="AY295" s="20">
        <f t="shared" si="101"/>
        <v>601.21039298833716</v>
      </c>
      <c r="AZ295" s="20">
        <f t="shared" si="102"/>
        <v>-29.171605627953177</v>
      </c>
      <c r="BA295" s="20">
        <f t="shared" si="103"/>
        <v>850.98257491282948</v>
      </c>
      <c r="BB295" s="20">
        <f t="shared" si="104"/>
        <v>42.729871339472027</v>
      </c>
      <c r="BC295" s="20">
        <f t="shared" si="105"/>
        <v>1825.841904687833</v>
      </c>
      <c r="BD295" s="20">
        <f t="shared" si="106"/>
        <v>3278.0348725889999</v>
      </c>
      <c r="BE295" s="39">
        <f t="shared" si="107"/>
        <v>57.254125376159578</v>
      </c>
    </row>
    <row r="296" spans="1:57" ht="13.8" x14ac:dyDescent="0.25">
      <c r="A296" s="25">
        <v>66</v>
      </c>
      <c r="B296" s="43">
        <f>Samples!Q67</f>
        <v>100</v>
      </c>
      <c r="C296" s="43">
        <f>Samples!R67</f>
        <v>121</v>
      </c>
      <c r="D296" s="43">
        <f>Samples!S67</f>
        <v>126</v>
      </c>
      <c r="F296" s="20">
        <f t="shared" si="108"/>
        <v>0.39215686274509803</v>
      </c>
      <c r="G296" s="20">
        <f t="shared" si="109"/>
        <v>0.47450980392156861</v>
      </c>
      <c r="H296" s="20">
        <f t="shared" si="110"/>
        <v>0.49411764705882355</v>
      </c>
      <c r="J296" s="20">
        <f t="shared" si="111"/>
        <v>0.12763471763104536</v>
      </c>
      <c r="K296" s="20">
        <f t="shared" si="112"/>
        <v>0.19141748114740204</v>
      </c>
      <c r="L296" s="20">
        <f t="shared" si="113"/>
        <v>0.20885546042987735</v>
      </c>
      <c r="N296" s="20">
        <f t="shared" si="114"/>
        <v>0.15878585941694692</v>
      </c>
      <c r="O296" s="20">
        <f t="shared" si="115"/>
        <v>0.17911628772801935</v>
      </c>
      <c r="P296" s="20">
        <f t="shared" si="116"/>
        <v>0.22379742894164795</v>
      </c>
      <c r="R296" s="22">
        <f t="shared" si="117"/>
        <v>49.388747066310714</v>
      </c>
      <c r="S296" s="23">
        <f t="shared" si="118"/>
        <v>-6.4738539665150086</v>
      </c>
      <c r="T296" s="23">
        <f t="shared" si="119"/>
        <v>-5.2853436395012832</v>
      </c>
      <c r="V296" s="20">
        <f t="shared" si="120"/>
        <v>50.090857243087726</v>
      </c>
      <c r="W296" s="20">
        <f t="shared" si="121"/>
        <v>0.16762816499446664</v>
      </c>
      <c r="X296" s="20">
        <f t="shared" si="122"/>
        <v>-2.4569231283831439</v>
      </c>
      <c r="Z296" s="20">
        <f t="shared" si="123"/>
        <v>1.6179430977441811</v>
      </c>
      <c r="AA296" s="20">
        <f t="shared" si="124"/>
        <v>-0.36268602878950812</v>
      </c>
      <c r="AB296" s="20">
        <f t="shared" si="125"/>
        <v>-0.20965469992767721</v>
      </c>
      <c r="AD296" s="20">
        <f t="shared" si="126"/>
        <v>0.16705508618300571</v>
      </c>
      <c r="AE296" s="20">
        <f t="shared" si="127"/>
        <v>0.17911628772801935</v>
      </c>
      <c r="AF296" s="20">
        <f t="shared" si="128"/>
        <v>0.2055072809381524</v>
      </c>
      <c r="AH296" s="20">
        <f t="shared" si="129"/>
        <v>0.55074838746620025</v>
      </c>
      <c r="AI296" s="20">
        <f t="shared" si="130"/>
        <v>0.56369609539923027</v>
      </c>
      <c r="AJ296" s="20">
        <f t="shared" si="131"/>
        <v>0.59012281359673668</v>
      </c>
      <c r="AX296" s="20">
        <f t="shared" ref="AX296:AX359" si="132">(R296-R70)</f>
        <v>-18.752547223973977</v>
      </c>
      <c r="AY296" s="20">
        <f t="shared" ref="AY296:AY359" si="133">POWER(AX296,2)</f>
        <v>351.65802738737409</v>
      </c>
      <c r="AZ296" s="20">
        <f t="shared" ref="AZ296:AZ359" si="134">(S296-S70)</f>
        <v>-37.180439801534902</v>
      </c>
      <c r="BA296" s="20">
        <f t="shared" ref="BA296:BA359" si="135">POWER(AZ296,2)</f>
        <v>1382.3851038355608</v>
      </c>
      <c r="BB296" s="20">
        <f t="shared" ref="BB296:BB359" si="136">(T296-T70)</f>
        <v>22.170234821535971</v>
      </c>
      <c r="BC296" s="20">
        <f t="shared" ref="BC296:BC359" si="137">POWER(BB296,2)</f>
        <v>491.51931204204607</v>
      </c>
      <c r="BD296" s="20">
        <f t="shared" ref="BD296:BD359" si="138">AY296+BA296+BC296</f>
        <v>2225.5624432649811</v>
      </c>
      <c r="BE296" s="39">
        <f t="shared" ref="BE296:BE359" si="139">SQRT(BD296)</f>
        <v>47.175867170249042</v>
      </c>
    </row>
    <row r="297" spans="1:57" ht="13.8" x14ac:dyDescent="0.25">
      <c r="A297" s="25">
        <v>67</v>
      </c>
      <c r="B297" s="43">
        <f>Samples!Q68</f>
        <v>120</v>
      </c>
      <c r="C297" s="43">
        <f>Samples!R68</f>
        <v>136</v>
      </c>
      <c r="D297" s="43">
        <f>Samples!S68</f>
        <v>77</v>
      </c>
      <c r="F297" s="20">
        <f t="shared" si="108"/>
        <v>0.47058823529411764</v>
      </c>
      <c r="G297" s="20">
        <f t="shared" si="109"/>
        <v>0.53333333333333333</v>
      </c>
      <c r="H297" s="20">
        <f t="shared" si="110"/>
        <v>0.30196078431372547</v>
      </c>
      <c r="J297" s="20">
        <f t="shared" si="111"/>
        <v>0.18803593135467556</v>
      </c>
      <c r="K297" s="20">
        <f t="shared" si="112"/>
        <v>0.24642340747203836</v>
      </c>
      <c r="L297" s="20">
        <f t="shared" si="113"/>
        <v>7.4378668426111294E-2</v>
      </c>
      <c r="N297" s="20">
        <f t="shared" si="114"/>
        <v>0.17909237825358221</v>
      </c>
      <c r="O297" s="20">
        <f t="shared" si="115"/>
        <v>0.22158859989037111</v>
      </c>
      <c r="P297" s="20">
        <f t="shared" si="116"/>
        <v>0.10369968798483099</v>
      </c>
      <c r="R297" s="22">
        <f t="shared" si="117"/>
        <v>54.195153331247241</v>
      </c>
      <c r="S297" s="23">
        <f t="shared" si="118"/>
        <v>-15.919901718064789</v>
      </c>
      <c r="T297" s="23">
        <f t="shared" si="119"/>
        <v>29.696183636002083</v>
      </c>
      <c r="V297" s="20">
        <f t="shared" si="120"/>
        <v>63.815525053496188</v>
      </c>
      <c r="W297" s="20">
        <f t="shared" si="121"/>
        <v>0.55623852018488051</v>
      </c>
      <c r="X297" s="20">
        <f t="shared" si="122"/>
        <v>2.0628993418989112</v>
      </c>
      <c r="Z297" s="20">
        <f t="shared" si="123"/>
        <v>2.0015920957217297</v>
      </c>
      <c r="AA297" s="20">
        <f t="shared" si="124"/>
        <v>-0.26058505787822084</v>
      </c>
      <c r="AB297" s="20">
        <f t="shared" si="125"/>
        <v>1.4194177882492525</v>
      </c>
      <c r="AD297" s="20">
        <f t="shared" si="126"/>
        <v>0.18841912493801388</v>
      </c>
      <c r="AE297" s="20">
        <f t="shared" si="127"/>
        <v>0.22158859989037111</v>
      </c>
      <c r="AF297" s="20">
        <f t="shared" si="128"/>
        <v>9.5224690527852152E-2</v>
      </c>
      <c r="AH297" s="20">
        <f t="shared" si="129"/>
        <v>0.57329082872979487</v>
      </c>
      <c r="AI297" s="20">
        <f t="shared" si="130"/>
        <v>0.60513063216592444</v>
      </c>
      <c r="AJ297" s="20">
        <f t="shared" si="131"/>
        <v>0.45664971398591403</v>
      </c>
      <c r="AX297" s="20">
        <f t="shared" si="132"/>
        <v>-39.24398503560802</v>
      </c>
      <c r="AY297" s="20">
        <f t="shared" si="133"/>
        <v>1540.0903614750262</v>
      </c>
      <c r="AZ297" s="20">
        <f t="shared" si="134"/>
        <v>-29.734398656673822</v>
      </c>
      <c r="BA297" s="20">
        <f t="shared" si="135"/>
        <v>884.134463474006</v>
      </c>
      <c r="BB297" s="20">
        <f t="shared" si="136"/>
        <v>39.359304862068534</v>
      </c>
      <c r="BC297" s="20">
        <f t="shared" si="137"/>
        <v>1549.1548792252518</v>
      </c>
      <c r="BD297" s="20">
        <f t="shared" si="138"/>
        <v>3973.3797041742837</v>
      </c>
      <c r="BE297" s="39">
        <f t="shared" si="139"/>
        <v>63.034749973124221</v>
      </c>
    </row>
    <row r="298" spans="1:57" ht="13.8" x14ac:dyDescent="0.25">
      <c r="A298" s="25">
        <v>68</v>
      </c>
      <c r="B298" s="43">
        <f>Samples!Q69</f>
        <v>112</v>
      </c>
      <c r="C298" s="43">
        <f>Samples!R69</f>
        <v>123</v>
      </c>
      <c r="D298" s="43">
        <f>Samples!S69</f>
        <v>47</v>
      </c>
      <c r="F298" s="20">
        <f t="shared" si="108"/>
        <v>0.4392156862745098</v>
      </c>
      <c r="G298" s="20">
        <f t="shared" si="109"/>
        <v>0.4823529411764706</v>
      </c>
      <c r="H298" s="20">
        <f t="shared" si="110"/>
        <v>0.18431372549019609</v>
      </c>
      <c r="J298" s="20">
        <f t="shared" si="111"/>
        <v>0.16223847826529192</v>
      </c>
      <c r="K298" s="20">
        <f t="shared" si="112"/>
        <v>0.19828631622235901</v>
      </c>
      <c r="L298" s="20">
        <f t="shared" si="113"/>
        <v>2.8536316668685634E-2</v>
      </c>
      <c r="N298" s="20">
        <f t="shared" si="114"/>
        <v>0.14296514027641971</v>
      </c>
      <c r="O298" s="20">
        <f t="shared" si="115"/>
        <v>0.17836659590491133</v>
      </c>
      <c r="P298" s="20">
        <f t="shared" si="116"/>
        <v>5.389070051781103E-2</v>
      </c>
      <c r="R298" s="22">
        <f t="shared" si="117"/>
        <v>49.297391217380834</v>
      </c>
      <c r="S298" s="23">
        <f t="shared" si="118"/>
        <v>-15.547530522697473</v>
      </c>
      <c r="T298" s="23">
        <f t="shared" si="119"/>
        <v>39.154225319822714</v>
      </c>
      <c r="V298" s="20">
        <f t="shared" si="120"/>
        <v>64.84606269149387</v>
      </c>
      <c r="W298" s="20">
        <f t="shared" si="121"/>
        <v>0.70714185551553732</v>
      </c>
      <c r="X298" s="20">
        <f t="shared" si="122"/>
        <v>1.9487866973236223</v>
      </c>
      <c r="Z298" s="20">
        <f t="shared" si="123"/>
        <v>1.6111711914813931</v>
      </c>
      <c r="AA298" s="20">
        <f t="shared" si="124"/>
        <v>-0.12460475332535886</v>
      </c>
      <c r="AB298" s="20">
        <f t="shared" si="125"/>
        <v>1.4730806929445306</v>
      </c>
      <c r="AD298" s="20">
        <f t="shared" si="126"/>
        <v>0.15041045794468144</v>
      </c>
      <c r="AE298" s="20">
        <f t="shared" si="127"/>
        <v>0.17836659590491133</v>
      </c>
      <c r="AF298" s="20">
        <f t="shared" si="128"/>
        <v>4.9486410025538136E-2</v>
      </c>
      <c r="AH298" s="20">
        <f t="shared" si="129"/>
        <v>0.5318134839320261</v>
      </c>
      <c r="AI298" s="20">
        <f t="shared" si="130"/>
        <v>0.56290854497742104</v>
      </c>
      <c r="AJ298" s="20">
        <f t="shared" si="131"/>
        <v>0.36713741837830749</v>
      </c>
      <c r="AX298" s="20">
        <f t="shared" si="132"/>
        <v>-14.840016426961768</v>
      </c>
      <c r="AY298" s="20">
        <f t="shared" si="133"/>
        <v>220.2260875524951</v>
      </c>
      <c r="AZ298" s="20">
        <f t="shared" si="134"/>
        <v>-39.900820087509004</v>
      </c>
      <c r="BA298" s="20">
        <f t="shared" si="135"/>
        <v>1592.075443655762</v>
      </c>
      <c r="BB298" s="20">
        <f t="shared" si="136"/>
        <v>54.973031531549758</v>
      </c>
      <c r="BC298" s="20">
        <f t="shared" si="137"/>
        <v>3022.0341957687638</v>
      </c>
      <c r="BD298" s="20">
        <f t="shared" si="138"/>
        <v>4834.3357269770204</v>
      </c>
      <c r="BE298" s="39">
        <f t="shared" si="139"/>
        <v>69.529387506125929</v>
      </c>
    </row>
    <row r="299" spans="1:57" ht="13.8" x14ac:dyDescent="0.25">
      <c r="A299" s="25">
        <v>69</v>
      </c>
      <c r="B299" s="43">
        <f>Samples!Q70</f>
        <v>91</v>
      </c>
      <c r="C299" s="43">
        <f>Samples!R70</f>
        <v>87</v>
      </c>
      <c r="D299" s="43">
        <f>Samples!S70</f>
        <v>62</v>
      </c>
      <c r="F299" s="20">
        <f t="shared" si="108"/>
        <v>0.35686274509803922</v>
      </c>
      <c r="G299" s="20">
        <f t="shared" si="109"/>
        <v>0.3411764705882353</v>
      </c>
      <c r="H299" s="20">
        <f t="shared" si="110"/>
        <v>0.24313725490196078</v>
      </c>
      <c r="J299" s="20">
        <f t="shared" si="111"/>
        <v>0.10480230694582073</v>
      </c>
      <c r="K299" s="20">
        <f t="shared" si="112"/>
        <v>9.5487755867141894E-2</v>
      </c>
      <c r="L299" s="20">
        <f t="shared" si="113"/>
        <v>4.8310973991799608E-2</v>
      </c>
      <c r="N299" s="20">
        <f t="shared" si="114"/>
        <v>8.6087023688066228E-2</v>
      </c>
      <c r="O299" s="20">
        <f t="shared" si="115"/>
        <v>9.4061865775069295E-2</v>
      </c>
      <c r="P299" s="20">
        <f t="shared" si="116"/>
        <v>5.932440580262318E-2</v>
      </c>
      <c r="R299" s="22">
        <f t="shared" si="117"/>
        <v>36.754865349798038</v>
      </c>
      <c r="S299" s="23">
        <f t="shared" si="118"/>
        <v>-2.8491741049070929</v>
      </c>
      <c r="T299" s="23">
        <f t="shared" si="119"/>
        <v>15.139913649569136</v>
      </c>
      <c r="V299" s="20">
        <f t="shared" si="120"/>
        <v>39.852915894301475</v>
      </c>
      <c r="W299" s="20">
        <f t="shared" si="121"/>
        <v>0.39690226143319229</v>
      </c>
      <c r="X299" s="20">
        <f t="shared" si="122"/>
        <v>1.7568103610671404</v>
      </c>
      <c r="Z299" s="20">
        <f t="shared" si="123"/>
        <v>0.84965330859693822</v>
      </c>
      <c r="AA299" s="20">
        <f t="shared" si="124"/>
        <v>8.5520526564604946E-2</v>
      </c>
      <c r="AB299" s="20">
        <f t="shared" si="125"/>
        <v>0.40950380219442029</v>
      </c>
      <c r="AD299" s="20">
        <f t="shared" si="126"/>
        <v>9.0570251118428438E-2</v>
      </c>
      <c r="AE299" s="20">
        <f t="shared" si="127"/>
        <v>9.4061865775069295E-2</v>
      </c>
      <c r="AF299" s="20">
        <f t="shared" si="128"/>
        <v>5.4476038386247184E-2</v>
      </c>
      <c r="AH299" s="20">
        <f t="shared" si="129"/>
        <v>0.44908497377120338</v>
      </c>
      <c r="AI299" s="20">
        <f t="shared" si="130"/>
        <v>0.45478332198101756</v>
      </c>
      <c r="AJ299" s="20">
        <f t="shared" si="131"/>
        <v>0.37908375373317188</v>
      </c>
      <c r="AX299" s="20">
        <f t="shared" si="132"/>
        <v>-28.979216031813053</v>
      </c>
      <c r="AY299" s="20">
        <f t="shared" si="133"/>
        <v>839.79496181849061</v>
      </c>
      <c r="AZ299" s="20">
        <f t="shared" si="134"/>
        <v>-22.067669479013841</v>
      </c>
      <c r="BA299" s="20">
        <f t="shared" si="135"/>
        <v>486.98203623499899</v>
      </c>
      <c r="BB299" s="20">
        <f t="shared" si="136"/>
        <v>32.525169808559276</v>
      </c>
      <c r="BC299" s="20">
        <f t="shared" si="137"/>
        <v>1057.8866710756158</v>
      </c>
      <c r="BD299" s="20">
        <f t="shared" si="138"/>
        <v>2384.6636691291051</v>
      </c>
      <c r="BE299" s="39">
        <f t="shared" si="139"/>
        <v>48.833018226698883</v>
      </c>
    </row>
    <row r="300" spans="1:57" ht="13.8" x14ac:dyDescent="0.25">
      <c r="A300" s="25">
        <v>70</v>
      </c>
      <c r="B300" s="43">
        <f>Samples!Q71</f>
        <v>104</v>
      </c>
      <c r="C300" s="43">
        <f>Samples!R71</f>
        <v>111</v>
      </c>
      <c r="D300" s="43">
        <f>Samples!S71</f>
        <v>61</v>
      </c>
      <c r="F300" s="20">
        <f t="shared" si="108"/>
        <v>0.40784313725490196</v>
      </c>
      <c r="G300" s="20">
        <f t="shared" si="109"/>
        <v>0.43529411764705883</v>
      </c>
      <c r="H300" s="20">
        <f t="shared" si="110"/>
        <v>0.23921568627450981</v>
      </c>
      <c r="J300" s="20">
        <f t="shared" si="111"/>
        <v>0.13863305491227085</v>
      </c>
      <c r="K300" s="20">
        <f t="shared" si="112"/>
        <v>0.15916906569426922</v>
      </c>
      <c r="L300" s="20">
        <f t="shared" si="113"/>
        <v>4.6802390306094815E-2</v>
      </c>
      <c r="N300" s="20">
        <f t="shared" si="114"/>
        <v>0.12253896118834127</v>
      </c>
      <c r="O300" s="20">
        <f t="shared" si="115"/>
        <v>0.14669023583899019</v>
      </c>
      <c r="P300" s="20">
        <f t="shared" si="116"/>
        <v>6.6134242576506852E-2</v>
      </c>
      <c r="R300" s="22">
        <f t="shared" si="117"/>
        <v>45.177499877452306</v>
      </c>
      <c r="S300" s="23">
        <f t="shared" si="118"/>
        <v>-11.109294295204963</v>
      </c>
      <c r="T300" s="23">
        <f t="shared" si="119"/>
        <v>26.865123367243683</v>
      </c>
      <c r="V300" s="20">
        <f t="shared" si="120"/>
        <v>53.722972446169614</v>
      </c>
      <c r="W300" s="20">
        <f t="shared" si="121"/>
        <v>0.57178853258685614</v>
      </c>
      <c r="X300" s="20">
        <f t="shared" si="122"/>
        <v>1.9629041761651655</v>
      </c>
      <c r="Z300" s="20">
        <f t="shared" si="123"/>
        <v>1.3250411651147331</v>
      </c>
      <c r="AA300" s="20">
        <f t="shared" si="124"/>
        <v>-5.9143150873552125E-2</v>
      </c>
      <c r="AB300" s="20">
        <f t="shared" si="125"/>
        <v>0.95236994472719294</v>
      </c>
      <c r="AD300" s="20">
        <f t="shared" si="126"/>
        <v>0.12892052728915443</v>
      </c>
      <c r="AE300" s="20">
        <f t="shared" si="127"/>
        <v>0.14669023583899019</v>
      </c>
      <c r="AF300" s="20">
        <f t="shared" si="128"/>
        <v>6.0729332026177092E-2</v>
      </c>
      <c r="AH300" s="20">
        <f t="shared" si="129"/>
        <v>0.50517365173245476</v>
      </c>
      <c r="AI300" s="20">
        <f t="shared" si="130"/>
        <v>0.52739224032286469</v>
      </c>
      <c r="AJ300" s="20">
        <f t="shared" si="131"/>
        <v>0.39306662348664628</v>
      </c>
      <c r="AX300" s="20">
        <f t="shared" si="132"/>
        <v>-33.941894158472579</v>
      </c>
      <c r="AY300" s="20">
        <f t="shared" si="133"/>
        <v>1152.052179064955</v>
      </c>
      <c r="AZ300" s="20">
        <f t="shared" si="134"/>
        <v>-55.981017147089972</v>
      </c>
      <c r="BA300" s="20">
        <f t="shared" si="135"/>
        <v>3133.8742808227817</v>
      </c>
      <c r="BB300" s="20">
        <f t="shared" si="136"/>
        <v>56.048543614290821</v>
      </c>
      <c r="BC300" s="20">
        <f t="shared" si="137"/>
        <v>3141.4392412830603</v>
      </c>
      <c r="BD300" s="20">
        <f t="shared" si="138"/>
        <v>7427.3657011707965</v>
      </c>
      <c r="BE300" s="39">
        <f t="shared" si="139"/>
        <v>86.182165795312869</v>
      </c>
    </row>
    <row r="301" spans="1:57" ht="13.8" x14ac:dyDescent="0.25">
      <c r="A301" s="25">
        <v>71</v>
      </c>
      <c r="B301" s="43">
        <f>Samples!Q72</f>
        <v>111</v>
      </c>
      <c r="C301" s="43">
        <f>Samples!R72</f>
        <v>131</v>
      </c>
      <c r="D301" s="43">
        <f>Samples!S72</f>
        <v>165</v>
      </c>
      <c r="F301" s="20">
        <f t="shared" si="108"/>
        <v>0.43529411764705883</v>
      </c>
      <c r="G301" s="20">
        <f t="shared" si="109"/>
        <v>0.51372549019607838</v>
      </c>
      <c r="H301" s="20">
        <f t="shared" si="110"/>
        <v>0.6470588235294118</v>
      </c>
      <c r="J301" s="20">
        <f t="shared" si="111"/>
        <v>0.15916906569426922</v>
      </c>
      <c r="K301" s="20">
        <f t="shared" si="112"/>
        <v>0.22718656495748335</v>
      </c>
      <c r="L301" s="20">
        <f t="shared" si="113"/>
        <v>0.37647721027249076</v>
      </c>
      <c r="N301" s="20">
        <f t="shared" si="114"/>
        <v>0.21483737477529724</v>
      </c>
      <c r="O301" s="20">
        <f t="shared" si="115"/>
        <v>0.22350482920586756</v>
      </c>
      <c r="P301" s="20">
        <f t="shared" si="116"/>
        <v>0.38799418987483392</v>
      </c>
      <c r="R301" s="22">
        <f t="shared" si="117"/>
        <v>54.396914807556826</v>
      </c>
      <c r="S301" s="23">
        <f t="shared" si="118"/>
        <v>1.1365088383261668</v>
      </c>
      <c r="T301" s="23">
        <f t="shared" si="119"/>
        <v>-20.410624457752903</v>
      </c>
      <c r="V301" s="20">
        <f t="shared" si="120"/>
        <v>58.111182948513523</v>
      </c>
      <c r="W301" s="20">
        <f t="shared" si="121"/>
        <v>0.35946993951125306</v>
      </c>
      <c r="X301" s="20">
        <f t="shared" si="122"/>
        <v>-1.5151715498315488</v>
      </c>
      <c r="Z301" s="20">
        <f t="shared" si="123"/>
        <v>2.0189012418302639</v>
      </c>
      <c r="AA301" s="20">
        <f t="shared" si="124"/>
        <v>-0.42551223430589119</v>
      </c>
      <c r="AB301" s="20">
        <f t="shared" si="125"/>
        <v>-1.1334998727120706</v>
      </c>
      <c r="AD301" s="20">
        <f t="shared" si="126"/>
        <v>0.22602564416128063</v>
      </c>
      <c r="AE301" s="20">
        <f t="shared" si="127"/>
        <v>0.22350482920586756</v>
      </c>
      <c r="AF301" s="20">
        <f t="shared" si="128"/>
        <v>0.35628483918717535</v>
      </c>
      <c r="AH301" s="20">
        <f t="shared" si="129"/>
        <v>0.60914297291421116</v>
      </c>
      <c r="AI301" s="20">
        <f t="shared" si="130"/>
        <v>0.60686995523755882</v>
      </c>
      <c r="AJ301" s="20">
        <f t="shared" si="131"/>
        <v>0.70892307752632333</v>
      </c>
      <c r="AX301" s="20">
        <f t="shared" si="132"/>
        <v>-21.194236236759494</v>
      </c>
      <c r="AY301" s="20">
        <f t="shared" si="133"/>
        <v>449.19564965956926</v>
      </c>
      <c r="AZ301" s="20">
        <f t="shared" si="134"/>
        <v>-34.405345504628258</v>
      </c>
      <c r="BA301" s="20">
        <f t="shared" si="135"/>
        <v>1183.7277992928439</v>
      </c>
      <c r="BB301" s="20">
        <f t="shared" si="136"/>
        <v>5.7552204820471076</v>
      </c>
      <c r="BC301" s="20">
        <f t="shared" si="137"/>
        <v>33.122562796974542</v>
      </c>
      <c r="BD301" s="20">
        <f t="shared" si="138"/>
        <v>1666.0460117493876</v>
      </c>
      <c r="BE301" s="39">
        <f t="shared" si="139"/>
        <v>40.817226899305489</v>
      </c>
    </row>
    <row r="302" spans="1:57" ht="13.8" x14ac:dyDescent="0.25">
      <c r="A302" s="25">
        <v>72</v>
      </c>
      <c r="B302" s="43">
        <f>Samples!Q73</f>
        <v>77</v>
      </c>
      <c r="C302" s="43">
        <f>Samples!R73</f>
        <v>84</v>
      </c>
      <c r="D302" s="43">
        <f>Samples!S73</f>
        <v>53</v>
      </c>
      <c r="F302" s="20">
        <f t="shared" si="108"/>
        <v>0.30196078431372547</v>
      </c>
      <c r="G302" s="20">
        <f t="shared" si="109"/>
        <v>0.32941176470588235</v>
      </c>
      <c r="H302" s="20">
        <f t="shared" si="110"/>
        <v>0.20784313725490197</v>
      </c>
      <c r="J302" s="20">
        <f t="shared" si="111"/>
        <v>7.4378668426111294E-2</v>
      </c>
      <c r="K302" s="20">
        <f t="shared" si="112"/>
        <v>8.8831516142307415E-2</v>
      </c>
      <c r="L302" s="20">
        <f t="shared" si="113"/>
        <v>3.5723421008134068E-2</v>
      </c>
      <c r="N302" s="20">
        <f t="shared" si="114"/>
        <v>6.8887990523385623E-2</v>
      </c>
      <c r="O302" s="20">
        <f t="shared" si="115"/>
        <v>8.1924436249156796E-2</v>
      </c>
      <c r="P302" s="20">
        <f t="shared" si="116"/>
        <v>4.5979336693018423E-2</v>
      </c>
      <c r="R302" s="22">
        <f t="shared" si="117"/>
        <v>34.380500356838745</v>
      </c>
      <c r="S302" s="23">
        <f t="shared" si="118"/>
        <v>-8.692015811929771</v>
      </c>
      <c r="T302" s="23">
        <f t="shared" si="119"/>
        <v>17.220338085888088</v>
      </c>
      <c r="V302" s="20">
        <f t="shared" si="120"/>
        <v>39.422201707333826</v>
      </c>
      <c r="W302" s="20">
        <f t="shared" si="121"/>
        <v>0.51129803358624581</v>
      </c>
      <c r="X302" s="20">
        <f t="shared" si="122"/>
        <v>2.0382390328453575</v>
      </c>
      <c r="Z302" s="20">
        <f t="shared" si="123"/>
        <v>0.74001687868373267</v>
      </c>
      <c r="AA302" s="20">
        <f t="shared" si="124"/>
        <v>-5.6857215123333853E-2</v>
      </c>
      <c r="AB302" s="20">
        <f t="shared" si="125"/>
        <v>0.43509983640960792</v>
      </c>
      <c r="AD302" s="20">
        <f t="shared" si="126"/>
        <v>7.247552921976394E-2</v>
      </c>
      <c r="AE302" s="20">
        <f t="shared" si="127"/>
        <v>8.1924436249156796E-2</v>
      </c>
      <c r="AF302" s="20">
        <f t="shared" si="128"/>
        <v>4.2221613124902135E-2</v>
      </c>
      <c r="AH302" s="20">
        <f t="shared" si="129"/>
        <v>0.41693062662475033</v>
      </c>
      <c r="AI302" s="20">
        <f t="shared" si="130"/>
        <v>0.43431465824860988</v>
      </c>
      <c r="AJ302" s="20">
        <f t="shared" si="131"/>
        <v>0.34821296781916944</v>
      </c>
      <c r="AX302" s="20">
        <f t="shared" si="132"/>
        <v>-26.132731182227879</v>
      </c>
      <c r="AY302" s="20">
        <f t="shared" si="133"/>
        <v>682.91963904258535</v>
      </c>
      <c r="AZ302" s="20">
        <f t="shared" si="134"/>
        <v>-82.30976735000047</v>
      </c>
      <c r="BA302" s="20">
        <f t="shared" si="135"/>
        <v>6774.8978012112038</v>
      </c>
      <c r="BB302" s="20">
        <f t="shared" si="136"/>
        <v>37.217936278573582</v>
      </c>
      <c r="BC302" s="20">
        <f t="shared" si="137"/>
        <v>1385.1747808359635</v>
      </c>
      <c r="BD302" s="20">
        <f t="shared" si="138"/>
        <v>8842.992221089753</v>
      </c>
      <c r="BE302" s="39">
        <f t="shared" si="139"/>
        <v>94.037185310332177</v>
      </c>
    </row>
    <row r="303" spans="1:57" ht="13.8" x14ac:dyDescent="0.25">
      <c r="A303" s="25">
        <v>73</v>
      </c>
      <c r="B303" s="43">
        <f>Samples!Q74</f>
        <v>88</v>
      </c>
      <c r="C303" s="43">
        <f>Samples!R74</f>
        <v>110</v>
      </c>
      <c r="D303" s="43">
        <f>Samples!S74</f>
        <v>135</v>
      </c>
      <c r="F303" s="20">
        <f t="shared" si="108"/>
        <v>0.34509803921568627</v>
      </c>
      <c r="G303" s="20">
        <f t="shared" si="109"/>
        <v>0.43137254901960786</v>
      </c>
      <c r="H303" s="20">
        <f t="shared" si="110"/>
        <v>0.52941176470588236</v>
      </c>
      <c r="J303" s="20">
        <f t="shared" si="111"/>
        <v>9.7769050131381249E-2</v>
      </c>
      <c r="K303" s="20">
        <f t="shared" si="112"/>
        <v>0.15613379743249334</v>
      </c>
      <c r="L303" s="20">
        <f t="shared" si="113"/>
        <v>0.24250298330585524</v>
      </c>
      <c r="N303" s="20">
        <f t="shared" si="114"/>
        <v>0.13992519072274812</v>
      </c>
      <c r="O303" s="20">
        <f t="shared" si="115"/>
        <v>0.14996130737633362</v>
      </c>
      <c r="P303" s="20">
        <f t="shared" si="116"/>
        <v>0.25099717695370427</v>
      </c>
      <c r="R303" s="22">
        <f t="shared" si="117"/>
        <v>45.628897026208946</v>
      </c>
      <c r="S303" s="23">
        <f t="shared" si="118"/>
        <v>-1.6332832388843976</v>
      </c>
      <c r="T303" s="23">
        <f t="shared" si="119"/>
        <v>-16.367705263275489</v>
      </c>
      <c r="V303" s="20">
        <f t="shared" si="120"/>
        <v>48.50325384499741</v>
      </c>
      <c r="W303" s="20">
        <f t="shared" si="121"/>
        <v>0.34599380391121914</v>
      </c>
      <c r="X303" s="20">
        <f t="shared" si="122"/>
        <v>-1.670254025302266</v>
      </c>
      <c r="Z303" s="20">
        <f t="shared" si="123"/>
        <v>1.3545884926258296</v>
      </c>
      <c r="AA303" s="20">
        <f t="shared" si="124"/>
        <v>-0.34732750365633258</v>
      </c>
      <c r="AB303" s="20">
        <f t="shared" si="125"/>
        <v>-0.68379109890571876</v>
      </c>
      <c r="AD303" s="20">
        <f t="shared" si="126"/>
        <v>0.14721219434271238</v>
      </c>
      <c r="AE303" s="20">
        <f t="shared" si="127"/>
        <v>0.14996130737633362</v>
      </c>
      <c r="AF303" s="20">
        <f t="shared" si="128"/>
        <v>0.23048409270312606</v>
      </c>
      <c r="AH303" s="20">
        <f t="shared" si="129"/>
        <v>0.52801702857575661</v>
      </c>
      <c r="AI303" s="20">
        <f t="shared" si="130"/>
        <v>0.5312835950535254</v>
      </c>
      <c r="AJ303" s="20">
        <f t="shared" si="131"/>
        <v>0.61312212136990285</v>
      </c>
      <c r="AX303" s="20">
        <f t="shared" si="132"/>
        <v>-5.0021992840865011</v>
      </c>
      <c r="AY303" s="20">
        <f t="shared" si="133"/>
        <v>25.021997677715504</v>
      </c>
      <c r="AZ303" s="20">
        <f t="shared" si="134"/>
        <v>-37.087651732884197</v>
      </c>
      <c r="BA303" s="20">
        <f t="shared" si="135"/>
        <v>1375.4939110597081</v>
      </c>
      <c r="BB303" s="20">
        <f t="shared" si="136"/>
        <v>13.002340301008843</v>
      </c>
      <c r="BC303" s="20">
        <f t="shared" si="137"/>
        <v>169.06085330323873</v>
      </c>
      <c r="BD303" s="20">
        <f t="shared" si="138"/>
        <v>1569.5767620406623</v>
      </c>
      <c r="BE303" s="39">
        <f t="shared" si="139"/>
        <v>39.617884371085012</v>
      </c>
    </row>
    <row r="304" spans="1:57" ht="13.8" x14ac:dyDescent="0.25">
      <c r="A304" s="25">
        <v>74</v>
      </c>
      <c r="B304" s="43">
        <f>Samples!Q75</f>
        <v>75</v>
      </c>
      <c r="C304" s="43">
        <f>Samples!R75</f>
        <v>88</v>
      </c>
      <c r="D304" s="43">
        <f>Samples!S75</f>
        <v>50</v>
      </c>
      <c r="F304" s="20">
        <f t="shared" si="108"/>
        <v>0.29411764705882354</v>
      </c>
      <c r="G304" s="20">
        <f t="shared" si="109"/>
        <v>0.34509803921568627</v>
      </c>
      <c r="H304" s="20">
        <f t="shared" si="110"/>
        <v>0.19607843137254902</v>
      </c>
      <c r="J304" s="20">
        <f t="shared" si="111"/>
        <v>7.0521941360171231E-2</v>
      </c>
      <c r="K304" s="20">
        <f t="shared" si="112"/>
        <v>9.7769050131381249E-2</v>
      </c>
      <c r="L304" s="20">
        <f t="shared" si="113"/>
        <v>3.2012264857975113E-2</v>
      </c>
      <c r="N304" s="20">
        <f t="shared" si="114"/>
        <v>6.9823674750781065E-2</v>
      </c>
      <c r="O304" s="20">
        <f t="shared" si="115"/>
        <v>8.7228674909882079E-2</v>
      </c>
      <c r="P304" s="20">
        <f t="shared" si="116"/>
        <v>4.3442801991417299E-2</v>
      </c>
      <c r="R304" s="22">
        <f t="shared" si="117"/>
        <v>35.445147208740053</v>
      </c>
      <c r="S304" s="23">
        <f t="shared" si="118"/>
        <v>-12.341412285067355</v>
      </c>
      <c r="T304" s="23">
        <f t="shared" si="119"/>
        <v>20.360889346828635</v>
      </c>
      <c r="V304" s="20">
        <f t="shared" si="120"/>
        <v>42.699352838574306</v>
      </c>
      <c r="W304" s="20">
        <f t="shared" si="121"/>
        <v>0.59149192543941376</v>
      </c>
      <c r="X304" s="20">
        <f t="shared" si="122"/>
        <v>2.1157133787142577</v>
      </c>
      <c r="Z304" s="20">
        <f t="shared" si="123"/>
        <v>0.78792964216697214</v>
      </c>
      <c r="AA304" s="20">
        <f t="shared" si="124"/>
        <v>-0.13011397706404787</v>
      </c>
      <c r="AB304" s="20">
        <f t="shared" si="125"/>
        <v>0.53323786088839709</v>
      </c>
      <c r="AD304" s="20">
        <f t="shared" si="126"/>
        <v>7.3459941873520326E-2</v>
      </c>
      <c r="AE304" s="20">
        <f t="shared" si="127"/>
        <v>8.7228674909882079E-2</v>
      </c>
      <c r="AF304" s="20">
        <f t="shared" si="128"/>
        <v>3.9892380157407988E-2</v>
      </c>
      <c r="AH304" s="20">
        <f t="shared" si="129"/>
        <v>0.41880982378107262</v>
      </c>
      <c r="AI304" s="20">
        <f t="shared" si="130"/>
        <v>0.44349264835120733</v>
      </c>
      <c r="AJ304" s="20">
        <f t="shared" si="131"/>
        <v>0.34168820161706415</v>
      </c>
      <c r="AX304" s="20">
        <f t="shared" si="132"/>
        <v>-26.66354201294206</v>
      </c>
      <c r="AY304" s="20">
        <f t="shared" si="133"/>
        <v>710.94447267592625</v>
      </c>
      <c r="AZ304" s="20">
        <f t="shared" si="134"/>
        <v>-91.29665093303268</v>
      </c>
      <c r="BA304" s="20">
        <f t="shared" si="135"/>
        <v>8335.0784715880163</v>
      </c>
      <c r="BB304" s="20">
        <f t="shared" si="136"/>
        <v>49.793776018804849</v>
      </c>
      <c r="BC304" s="20">
        <f t="shared" si="137"/>
        <v>2479.420130210905</v>
      </c>
      <c r="BD304" s="20">
        <f t="shared" si="138"/>
        <v>11525.443074474848</v>
      </c>
      <c r="BE304" s="39">
        <f t="shared" si="139"/>
        <v>107.3566163516476</v>
      </c>
    </row>
    <row r="305" spans="1:57" ht="13.8" x14ac:dyDescent="0.25">
      <c r="A305" s="25">
        <v>75</v>
      </c>
      <c r="B305" s="43">
        <f>Samples!Q76</f>
        <v>79</v>
      </c>
      <c r="C305" s="43">
        <f>Samples!R76</f>
        <v>103</v>
      </c>
      <c r="D305" s="43">
        <f>Samples!S76</f>
        <v>54</v>
      </c>
      <c r="F305" s="20">
        <f t="shared" si="108"/>
        <v>0.30980392156862746</v>
      </c>
      <c r="G305" s="20">
        <f t="shared" si="109"/>
        <v>0.40392156862745099</v>
      </c>
      <c r="H305" s="20">
        <f t="shared" si="110"/>
        <v>0.21176470588235294</v>
      </c>
      <c r="J305" s="20">
        <f t="shared" si="111"/>
        <v>7.8355706763718475E-2</v>
      </c>
      <c r="K305" s="20">
        <f t="shared" si="112"/>
        <v>0.13583370366794129</v>
      </c>
      <c r="L305" s="20">
        <f t="shared" si="113"/>
        <v>3.7013495066766683E-2</v>
      </c>
      <c r="N305" s="20">
        <f t="shared" si="114"/>
        <v>8.7568961760564681E-2</v>
      </c>
      <c r="O305" s="20">
        <f t="shared" si="115"/>
        <v>0.1164790624650987</v>
      </c>
      <c r="P305" s="20">
        <f t="shared" si="116"/>
        <v>5.2884969678720098E-2</v>
      </c>
      <c r="R305" s="22">
        <f t="shared" si="117"/>
        <v>40.650960554954231</v>
      </c>
      <c r="S305" s="23">
        <f t="shared" si="118"/>
        <v>-18.36155522576513</v>
      </c>
      <c r="T305" s="23">
        <f t="shared" si="119"/>
        <v>24.706235765914364</v>
      </c>
      <c r="V305" s="20">
        <f t="shared" si="120"/>
        <v>50.990640220242518</v>
      </c>
      <c r="W305" s="20">
        <f t="shared" si="121"/>
        <v>0.64811366051287322</v>
      </c>
      <c r="X305" s="20">
        <f t="shared" si="122"/>
        <v>2.2099281040000758</v>
      </c>
      <c r="Z305" s="20">
        <f t="shared" si="123"/>
        <v>1.0521460529222395</v>
      </c>
      <c r="AA305" s="20">
        <f t="shared" si="124"/>
        <v>-0.30259474569460104</v>
      </c>
      <c r="AB305" s="20">
        <f t="shared" si="125"/>
        <v>0.78719496302675618</v>
      </c>
      <c r="AD305" s="20">
        <f t="shared" si="126"/>
        <v>9.212936534514958E-2</v>
      </c>
      <c r="AE305" s="20">
        <f t="shared" si="127"/>
        <v>0.1164790624650987</v>
      </c>
      <c r="AF305" s="20">
        <f t="shared" si="128"/>
        <v>4.8562873901487696E-2</v>
      </c>
      <c r="AH305" s="20">
        <f t="shared" si="129"/>
        <v>0.45164723916014415</v>
      </c>
      <c r="AI305" s="20">
        <f t="shared" si="130"/>
        <v>0.48837034961167441</v>
      </c>
      <c r="AJ305" s="20">
        <f t="shared" si="131"/>
        <v>0.3648391707821026</v>
      </c>
      <c r="AX305" s="20">
        <f t="shared" si="132"/>
        <v>-9.5497486964534843</v>
      </c>
      <c r="AY305" s="20">
        <f t="shared" si="133"/>
        <v>91.197700165415029</v>
      </c>
      <c r="AZ305" s="20">
        <f t="shared" si="134"/>
        <v>-66.382905300010208</v>
      </c>
      <c r="BA305" s="20">
        <f t="shared" si="135"/>
        <v>4406.6901160701236</v>
      </c>
      <c r="BB305" s="20">
        <f t="shared" si="136"/>
        <v>16.777944974845958</v>
      </c>
      <c r="BC305" s="20">
        <f t="shared" si="137"/>
        <v>281.49943757895875</v>
      </c>
      <c r="BD305" s="20">
        <f t="shared" si="138"/>
        <v>4779.3872538144969</v>
      </c>
      <c r="BE305" s="39">
        <f t="shared" si="139"/>
        <v>69.1331125714335</v>
      </c>
    </row>
    <row r="306" spans="1:57" ht="13.8" x14ac:dyDescent="0.25">
      <c r="A306" s="25">
        <v>76</v>
      </c>
      <c r="B306" s="43">
        <f>Samples!Q77</f>
        <v>56</v>
      </c>
      <c r="C306" s="43">
        <f>Samples!R77</f>
        <v>83</v>
      </c>
      <c r="D306" s="43">
        <f>Samples!S77</f>
        <v>33</v>
      </c>
      <c r="F306" s="20">
        <f t="shared" si="108"/>
        <v>0.2196078431372549</v>
      </c>
      <c r="G306" s="20">
        <f t="shared" si="109"/>
        <v>0.32549019607843138</v>
      </c>
      <c r="H306" s="20">
        <f t="shared" si="110"/>
        <v>0.12941176470588237</v>
      </c>
      <c r="J306" s="20">
        <f t="shared" si="111"/>
        <v>3.9674125471536634E-2</v>
      </c>
      <c r="K306" s="20">
        <f t="shared" si="112"/>
        <v>8.6674900188784348E-2</v>
      </c>
      <c r="L306" s="20">
        <f t="shared" si="113"/>
        <v>1.5290269268286338E-2</v>
      </c>
      <c r="N306" s="20">
        <f t="shared" si="114"/>
        <v>5.0116447254896668E-2</v>
      </c>
      <c r="O306" s="20">
        <f t="shared" si="115"/>
        <v>7.152856513143753E-2</v>
      </c>
      <c r="P306" s="20">
        <f t="shared" si="116"/>
        <v>2.5630759663609917E-2</v>
      </c>
      <c r="R306" s="22">
        <f t="shared" si="117"/>
        <v>32.152387686867584</v>
      </c>
      <c r="S306" s="23">
        <f t="shared" si="118"/>
        <v>-20.062842473784926</v>
      </c>
      <c r="T306" s="23">
        <f t="shared" si="119"/>
        <v>25.7055356510274</v>
      </c>
      <c r="V306" s="20">
        <f t="shared" si="120"/>
        <v>45.793757709984703</v>
      </c>
      <c r="W306" s="20">
        <f t="shared" si="121"/>
        <v>0.7924358818817091</v>
      </c>
      <c r="X306" s="20">
        <f t="shared" si="122"/>
        <v>2.2335254812506027</v>
      </c>
      <c r="Z306" s="20">
        <f t="shared" si="123"/>
        <v>0.64611180654706502</v>
      </c>
      <c r="AA306" s="20">
        <f t="shared" si="124"/>
        <v>-0.25850374829797818</v>
      </c>
      <c r="AB306" s="20">
        <f t="shared" si="125"/>
        <v>0.57247324031249014</v>
      </c>
      <c r="AD306" s="20">
        <f t="shared" si="126"/>
        <v>5.2726404266066985E-2</v>
      </c>
      <c r="AE306" s="20">
        <f t="shared" si="127"/>
        <v>7.152856513143753E-2</v>
      </c>
      <c r="AF306" s="20">
        <f t="shared" si="128"/>
        <v>2.3536051114426002E-2</v>
      </c>
      <c r="AH306" s="20">
        <f t="shared" si="129"/>
        <v>0.37498110545646102</v>
      </c>
      <c r="AI306" s="20">
        <f t="shared" si="130"/>
        <v>0.41510679040403087</v>
      </c>
      <c r="AJ306" s="20">
        <f t="shared" si="131"/>
        <v>0.28657911214889387</v>
      </c>
      <c r="AX306" s="20">
        <f t="shared" si="132"/>
        <v>-32.05502565913028</v>
      </c>
      <c r="AY306" s="20">
        <f t="shared" si="133"/>
        <v>1027.5246700075006</v>
      </c>
      <c r="AZ306" s="20">
        <f t="shared" si="134"/>
        <v>-71.005295581955508</v>
      </c>
      <c r="BA306" s="20">
        <f t="shared" si="135"/>
        <v>5041.75200068087</v>
      </c>
      <c r="BB306" s="20">
        <f t="shared" si="136"/>
        <v>42.640753608691107</v>
      </c>
      <c r="BC306" s="20">
        <f t="shared" si="137"/>
        <v>1818.2338683171035</v>
      </c>
      <c r="BD306" s="20">
        <f t="shared" si="138"/>
        <v>7887.5105390054741</v>
      </c>
      <c r="BE306" s="39">
        <f t="shared" si="139"/>
        <v>88.811657675135606</v>
      </c>
    </row>
    <row r="307" spans="1:57" ht="13.8" x14ac:dyDescent="0.25">
      <c r="A307" s="25">
        <v>77</v>
      </c>
      <c r="B307" s="43">
        <f>Samples!Q78</f>
        <v>41</v>
      </c>
      <c r="C307" s="43">
        <f>Samples!R78</f>
        <v>54</v>
      </c>
      <c r="D307" s="43">
        <f>Samples!S78</f>
        <v>36</v>
      </c>
      <c r="F307" s="20">
        <f t="shared" si="108"/>
        <v>0.16078431372549021</v>
      </c>
      <c r="G307" s="20">
        <f t="shared" si="109"/>
        <v>0.21176470588235294</v>
      </c>
      <c r="H307" s="20">
        <f t="shared" si="110"/>
        <v>0.14117647058823529</v>
      </c>
      <c r="J307" s="20">
        <f t="shared" si="111"/>
        <v>2.227205469844231E-2</v>
      </c>
      <c r="K307" s="20">
        <f t="shared" si="112"/>
        <v>3.7013495066766683E-2</v>
      </c>
      <c r="L307" s="20">
        <f t="shared" si="113"/>
        <v>1.7729888500896095E-2</v>
      </c>
      <c r="N307" s="20">
        <f t="shared" si="114"/>
        <v>2.5621266067925117E-2</v>
      </c>
      <c r="O307" s="20">
        <f t="shared" si="115"/>
        <v>3.2487188450405061E-2</v>
      </c>
      <c r="P307" s="20">
        <f t="shared" si="116"/>
        <v>2.1694118287740261E-2</v>
      </c>
      <c r="R307" s="22">
        <f t="shared" si="117"/>
        <v>21.013660041075823</v>
      </c>
      <c r="S307" s="23">
        <f t="shared" si="118"/>
        <v>-9.6239673327398467</v>
      </c>
      <c r="T307" s="23">
        <f t="shared" si="119"/>
        <v>9.5997525326607658</v>
      </c>
      <c r="V307" s="20">
        <f t="shared" si="120"/>
        <v>25.026983522427894</v>
      </c>
      <c r="W307" s="20">
        <f t="shared" si="121"/>
        <v>0.57417598829900696</v>
      </c>
      <c r="X307" s="20">
        <f t="shared" si="122"/>
        <v>2.3574541208695323</v>
      </c>
      <c r="Z307" s="20">
        <f t="shared" si="123"/>
        <v>0.29345417429743037</v>
      </c>
      <c r="AA307" s="20">
        <f t="shared" si="124"/>
        <v>-7.8333476812212616E-2</v>
      </c>
      <c r="AB307" s="20">
        <f t="shared" si="125"/>
        <v>0.14309535744364912</v>
      </c>
      <c r="AD307" s="20">
        <f t="shared" si="126"/>
        <v>2.6955566615386763E-2</v>
      </c>
      <c r="AE307" s="20">
        <f t="shared" si="127"/>
        <v>3.2487188450405061E-2</v>
      </c>
      <c r="AF307" s="20">
        <f t="shared" si="128"/>
        <v>1.9921137086997484E-2</v>
      </c>
      <c r="AH307" s="20">
        <f t="shared" si="129"/>
        <v>0.29983534155069119</v>
      </c>
      <c r="AI307" s="20">
        <f t="shared" si="130"/>
        <v>0.31908327621617089</v>
      </c>
      <c r="AJ307" s="20">
        <f t="shared" si="131"/>
        <v>0.27108451355286706</v>
      </c>
      <c r="AX307" s="20">
        <f t="shared" si="132"/>
        <v>-23.164194783874372</v>
      </c>
      <c r="AY307" s="20">
        <f t="shared" si="133"/>
        <v>536.57991998527268</v>
      </c>
      <c r="AZ307" s="20">
        <f t="shared" si="134"/>
        <v>-64.178487478493082</v>
      </c>
      <c r="BA307" s="20">
        <f t="shared" si="135"/>
        <v>4118.8782550270935</v>
      </c>
      <c r="BB307" s="20">
        <f t="shared" si="136"/>
        <v>20.550119844854329</v>
      </c>
      <c r="BC307" s="20">
        <f t="shared" si="137"/>
        <v>422.30742563787572</v>
      </c>
      <c r="BD307" s="20">
        <f t="shared" si="138"/>
        <v>5077.765600650242</v>
      </c>
      <c r="BE307" s="39">
        <f t="shared" si="139"/>
        <v>71.258442311421888</v>
      </c>
    </row>
    <row r="308" spans="1:57" ht="13.8" x14ac:dyDescent="0.25">
      <c r="A308" s="25">
        <v>78</v>
      </c>
      <c r="B308" s="43">
        <f>Samples!Q79</f>
        <v>29</v>
      </c>
      <c r="C308" s="43">
        <f>Samples!R79</f>
        <v>46</v>
      </c>
      <c r="D308" s="43">
        <f>Samples!S79</f>
        <v>54</v>
      </c>
      <c r="F308" s="20">
        <f t="shared" si="108"/>
        <v>0.11372549019607843</v>
      </c>
      <c r="G308" s="20">
        <f t="shared" si="109"/>
        <v>0.1803921568627451</v>
      </c>
      <c r="H308" s="20">
        <f t="shared" si="110"/>
        <v>0.21176470588235294</v>
      </c>
      <c r="J308" s="20">
        <f t="shared" si="111"/>
        <v>1.2359989549702237E-2</v>
      </c>
      <c r="K308" s="20">
        <f t="shared" si="112"/>
        <v>2.7429167898270591E-2</v>
      </c>
      <c r="L308" s="20">
        <f t="shared" si="113"/>
        <v>3.7013495066766683E-2</v>
      </c>
      <c r="N308" s="20">
        <f t="shared" si="114"/>
        <v>2.1586865990270147E-2</v>
      </c>
      <c r="O308" s="20">
        <f t="shared" si="115"/>
        <v>2.4917449002930372E-2</v>
      </c>
      <c r="P308" s="20">
        <f t="shared" si="116"/>
        <v>3.8689431672744842E-2</v>
      </c>
      <c r="R308" s="22">
        <f t="shared" si="117"/>
        <v>17.881231065786274</v>
      </c>
      <c r="S308" s="23">
        <f t="shared" si="118"/>
        <v>-4.4443832942643589</v>
      </c>
      <c r="T308" s="23">
        <f t="shared" si="119"/>
        <v>-7.3324284301403031</v>
      </c>
      <c r="V308" s="20">
        <f t="shared" si="120"/>
        <v>19.83067003349877</v>
      </c>
      <c r="W308" s="20">
        <f t="shared" si="121"/>
        <v>0.44712071259581943</v>
      </c>
      <c r="X308" s="20">
        <f t="shared" si="122"/>
        <v>-2.1157088435117171</v>
      </c>
      <c r="Z308" s="20">
        <f t="shared" si="123"/>
        <v>0.22507732344755027</v>
      </c>
      <c r="AA308" s="20">
        <f t="shared" si="124"/>
        <v>-8.485458106730441E-2</v>
      </c>
      <c r="AB308" s="20">
        <f t="shared" si="125"/>
        <v>-8.7296989015738555E-2</v>
      </c>
      <c r="AD308" s="20">
        <f t="shared" si="126"/>
        <v>2.2711063640473591E-2</v>
      </c>
      <c r="AE308" s="20">
        <f t="shared" si="127"/>
        <v>2.4917449002930372E-2</v>
      </c>
      <c r="AF308" s="20">
        <f t="shared" si="128"/>
        <v>3.5527485466248711E-2</v>
      </c>
      <c r="AH308" s="20">
        <f t="shared" si="129"/>
        <v>0.28319081156480125</v>
      </c>
      <c r="AI308" s="20">
        <f t="shared" si="130"/>
        <v>0.29207957815332997</v>
      </c>
      <c r="AJ308" s="20">
        <f t="shared" si="131"/>
        <v>0.32874172030403148</v>
      </c>
      <c r="AX308" s="20">
        <f t="shared" si="132"/>
        <v>-14.78319209635486</v>
      </c>
      <c r="AY308" s="20">
        <f t="shared" si="133"/>
        <v>218.54276855772881</v>
      </c>
      <c r="AZ308" s="20">
        <f t="shared" si="134"/>
        <v>-46.847668889392793</v>
      </c>
      <c r="BA308" s="20">
        <f t="shared" si="135"/>
        <v>2194.7040803701811</v>
      </c>
      <c r="BB308" s="20">
        <f t="shared" si="136"/>
        <v>-2.8678198767797092</v>
      </c>
      <c r="BC308" s="20">
        <f t="shared" si="137"/>
        <v>8.2243908456527866</v>
      </c>
      <c r="BD308" s="20">
        <f t="shared" si="138"/>
        <v>2421.4712397735625</v>
      </c>
      <c r="BE308" s="39">
        <f t="shared" si="139"/>
        <v>49.208446833582975</v>
      </c>
    </row>
    <row r="309" spans="1:57" ht="13.8" x14ac:dyDescent="0.25">
      <c r="A309" s="25">
        <v>79</v>
      </c>
      <c r="B309" s="43">
        <f>Samples!Q80</f>
        <v>73</v>
      </c>
      <c r="C309" s="43">
        <f>Samples!R80</f>
        <v>72</v>
      </c>
      <c r="D309" s="43">
        <f>Samples!S80</f>
        <v>44</v>
      </c>
      <c r="F309" s="20">
        <f t="shared" si="108"/>
        <v>0.28627450980392155</v>
      </c>
      <c r="G309" s="20">
        <f t="shared" si="109"/>
        <v>0.28235294117647058</v>
      </c>
      <c r="H309" s="20">
        <f t="shared" si="110"/>
        <v>0.17254901960784313</v>
      </c>
      <c r="J309" s="20">
        <f t="shared" si="111"/>
        <v>6.678446256889016E-2</v>
      </c>
      <c r="K309" s="20">
        <f t="shared" si="112"/>
        <v>6.4960105164270615E-2</v>
      </c>
      <c r="L309" s="20">
        <f t="shared" si="113"/>
        <v>2.5291112448354358E-2</v>
      </c>
      <c r="N309" s="20">
        <f t="shared" si="114"/>
        <v>5.5336691767081433E-2</v>
      </c>
      <c r="O309" s="20">
        <f t="shared" si="115"/>
        <v>6.2483862274403563E-2</v>
      </c>
      <c r="P309" s="20">
        <f t="shared" si="116"/>
        <v>3.3071387045321456E-2</v>
      </c>
      <c r="R309" s="22">
        <f t="shared" si="117"/>
        <v>30.030668063432167</v>
      </c>
      <c r="S309" s="23">
        <f t="shared" si="118"/>
        <v>-4.6214736427001029</v>
      </c>
      <c r="T309" s="23">
        <f t="shared" si="119"/>
        <v>16.965100687055056</v>
      </c>
      <c r="V309" s="20">
        <f t="shared" si="120"/>
        <v>34.799621898637525</v>
      </c>
      <c r="W309" s="20">
        <f t="shared" si="121"/>
        <v>0.52969818700314097</v>
      </c>
      <c r="X309" s="20">
        <f t="shared" si="122"/>
        <v>1.8367536241801561</v>
      </c>
      <c r="Z309" s="20">
        <f t="shared" si="123"/>
        <v>0.56441172921570626</v>
      </c>
      <c r="AA309" s="20">
        <f t="shared" si="124"/>
        <v>3.5910318227003316E-2</v>
      </c>
      <c r="AB309" s="20">
        <f t="shared" si="125"/>
        <v>0.34288016029438806</v>
      </c>
      <c r="AD309" s="20">
        <f t="shared" si="126"/>
        <v>5.8218507908554901E-2</v>
      </c>
      <c r="AE309" s="20">
        <f t="shared" si="127"/>
        <v>6.2483862274403563E-2</v>
      </c>
      <c r="AF309" s="20">
        <f t="shared" si="128"/>
        <v>3.0368583145382422E-2</v>
      </c>
      <c r="AH309" s="20">
        <f t="shared" si="129"/>
        <v>0.38757315670970466</v>
      </c>
      <c r="AI309" s="20">
        <f t="shared" si="130"/>
        <v>0.39681610399510486</v>
      </c>
      <c r="AJ309" s="20">
        <f t="shared" si="131"/>
        <v>0.31199060055982958</v>
      </c>
      <c r="AX309" s="20">
        <f t="shared" si="132"/>
        <v>-20.052453878665681</v>
      </c>
      <c r="AY309" s="20">
        <f t="shared" si="133"/>
        <v>402.10090655601431</v>
      </c>
      <c r="AZ309" s="20">
        <f t="shared" si="134"/>
        <v>-85.057655936899693</v>
      </c>
      <c r="BA309" s="20">
        <f t="shared" si="135"/>
        <v>7234.8048334800078</v>
      </c>
      <c r="BB309" s="20">
        <f t="shared" si="136"/>
        <v>50.016409715674911</v>
      </c>
      <c r="BC309" s="20">
        <f t="shared" si="137"/>
        <v>2501.6412408462597</v>
      </c>
      <c r="BD309" s="20">
        <f t="shared" si="138"/>
        <v>10138.546980882282</v>
      </c>
      <c r="BE309" s="39">
        <f t="shared" si="139"/>
        <v>100.69035197516335</v>
      </c>
    </row>
    <row r="310" spans="1:57" ht="13.8" x14ac:dyDescent="0.25">
      <c r="A310" s="25">
        <v>80</v>
      </c>
      <c r="B310" s="43">
        <f>Samples!Q81</f>
        <v>145</v>
      </c>
      <c r="C310" s="43">
        <f>Samples!R81</f>
        <v>147</v>
      </c>
      <c r="D310" s="43">
        <f>Samples!S81</f>
        <v>87</v>
      </c>
      <c r="F310" s="20">
        <f t="shared" si="108"/>
        <v>0.56862745098039214</v>
      </c>
      <c r="G310" s="20">
        <f t="shared" si="109"/>
        <v>0.57647058823529407</v>
      </c>
      <c r="H310" s="20">
        <f t="shared" si="110"/>
        <v>0.3411764705882353</v>
      </c>
      <c r="J310" s="20">
        <f t="shared" si="111"/>
        <v>0.28337146315446798</v>
      </c>
      <c r="K310" s="20">
        <f t="shared" si="112"/>
        <v>0.29199318139183156</v>
      </c>
      <c r="L310" s="20">
        <f t="shared" si="113"/>
        <v>9.5487755867141894E-2</v>
      </c>
      <c r="N310" s="20">
        <f t="shared" si="114"/>
        <v>0.23851469300464068</v>
      </c>
      <c r="O310" s="20">
        <f t="shared" si="115"/>
        <v>0.27597251237168546</v>
      </c>
      <c r="P310" s="20">
        <f t="shared" si="116"/>
        <v>0.13103576841250592</v>
      </c>
      <c r="R310" s="22">
        <f t="shared" si="117"/>
        <v>59.523121475435801</v>
      </c>
      <c r="S310" s="23">
        <f t="shared" si="118"/>
        <v>-10.157816717985158</v>
      </c>
      <c r="T310" s="23">
        <f t="shared" si="119"/>
        <v>31.47435503544984</v>
      </c>
      <c r="V310" s="20">
        <f t="shared" si="120"/>
        <v>68.094186650206879</v>
      </c>
      <c r="W310" s="20">
        <f t="shared" si="121"/>
        <v>0.50715617534947488</v>
      </c>
      <c r="X310" s="20">
        <f t="shared" si="122"/>
        <v>1.8829765438051134</v>
      </c>
      <c r="Z310" s="20">
        <f t="shared" si="123"/>
        <v>2.4928376264524452</v>
      </c>
      <c r="AA310" s="20">
        <f t="shared" si="124"/>
        <v>6.8760470619047262E-2</v>
      </c>
      <c r="AB310" s="20">
        <f t="shared" si="125"/>
        <v>1.6927587056847153</v>
      </c>
      <c r="AD310" s="20">
        <f t="shared" si="126"/>
        <v>0.25093602630682871</v>
      </c>
      <c r="AE310" s="20">
        <f t="shared" si="127"/>
        <v>0.27597251237168546</v>
      </c>
      <c r="AF310" s="20">
        <f t="shared" si="128"/>
        <v>0.12032669275712206</v>
      </c>
      <c r="AH310" s="20">
        <f t="shared" si="129"/>
        <v>0.63074575859364868</v>
      </c>
      <c r="AI310" s="20">
        <f t="shared" si="130"/>
        <v>0.65106139202961899</v>
      </c>
      <c r="AJ310" s="20">
        <f t="shared" si="131"/>
        <v>0.49368961685236978</v>
      </c>
      <c r="AX310" s="20">
        <f t="shared" si="132"/>
        <v>-19.134234781612278</v>
      </c>
      <c r="AY310" s="20">
        <f t="shared" si="133"/>
        <v>366.11894067786108</v>
      </c>
      <c r="AZ310" s="20">
        <f t="shared" si="134"/>
        <v>-58.40031549954211</v>
      </c>
      <c r="BA310" s="20">
        <f t="shared" si="135"/>
        <v>3410.5968504460584</v>
      </c>
      <c r="BB310" s="20">
        <f t="shared" si="136"/>
        <v>63.499962215652971</v>
      </c>
      <c r="BC310" s="20">
        <f t="shared" si="137"/>
        <v>4032.2452013893549</v>
      </c>
      <c r="BD310" s="20">
        <f t="shared" si="138"/>
        <v>7808.9609925132745</v>
      </c>
      <c r="BE310" s="39">
        <f t="shared" si="139"/>
        <v>88.368325731074449</v>
      </c>
    </row>
    <row r="311" spans="1:57" ht="13.8" x14ac:dyDescent="0.25">
      <c r="A311" s="25">
        <v>81</v>
      </c>
      <c r="B311" s="43">
        <f>Samples!Q82</f>
        <v>122</v>
      </c>
      <c r="C311" s="43">
        <f>Samples!R82</f>
        <v>134</v>
      </c>
      <c r="D311" s="43">
        <f>Samples!S82</f>
        <v>82</v>
      </c>
      <c r="F311" s="20">
        <f t="shared" si="108"/>
        <v>0.47843137254901963</v>
      </c>
      <c r="G311" s="20">
        <f t="shared" si="109"/>
        <v>0.52549019607843139</v>
      </c>
      <c r="H311" s="20">
        <f t="shared" si="110"/>
        <v>0.32156862745098042</v>
      </c>
      <c r="J311" s="20">
        <f t="shared" si="111"/>
        <v>0.19483424144334416</v>
      </c>
      <c r="K311" s="20">
        <f t="shared" si="112"/>
        <v>0.23861918559570039</v>
      </c>
      <c r="L311" s="20">
        <f t="shared" si="113"/>
        <v>8.4549139107041121E-2</v>
      </c>
      <c r="N311" s="20">
        <f t="shared" si="114"/>
        <v>0.18094098154907851</v>
      </c>
      <c r="O311" s="20">
        <f t="shared" si="115"/>
        <v>0.21818664911242824</v>
      </c>
      <c r="P311" s="20">
        <f t="shared" si="116"/>
        <v>0.11256766450410663</v>
      </c>
      <c r="R311" s="22">
        <f t="shared" si="117"/>
        <v>53.834074206372037</v>
      </c>
      <c r="S311" s="23">
        <f t="shared" si="118"/>
        <v>-13.380642658228471</v>
      </c>
      <c r="T311" s="23">
        <f t="shared" si="119"/>
        <v>26.541118658415407</v>
      </c>
      <c r="V311" s="20">
        <f t="shared" si="120"/>
        <v>61.494553606351687</v>
      </c>
      <c r="W311" s="20">
        <f t="shared" si="121"/>
        <v>0.50447505241408419</v>
      </c>
      <c r="X311" s="20">
        <f t="shared" si="122"/>
        <v>2.0377565495854935</v>
      </c>
      <c r="Z311" s="20">
        <f t="shared" si="123"/>
        <v>1.9708625465006371</v>
      </c>
      <c r="AA311" s="20">
        <f t="shared" si="124"/>
        <v>-0.17795998296886589</v>
      </c>
      <c r="AB311" s="20">
        <f t="shared" si="125"/>
        <v>1.270497961147198</v>
      </c>
      <c r="AD311" s="20">
        <f t="shared" si="126"/>
        <v>0.19036399952559549</v>
      </c>
      <c r="AE311" s="20">
        <f t="shared" si="127"/>
        <v>0.21818664911242824</v>
      </c>
      <c r="AF311" s="20">
        <f t="shared" si="128"/>
        <v>0.10336791965482703</v>
      </c>
      <c r="AH311" s="20">
        <f t="shared" si="129"/>
        <v>0.57525659577295718</v>
      </c>
      <c r="AI311" s="20">
        <f t="shared" si="130"/>
        <v>0.60201788108941412</v>
      </c>
      <c r="AJ311" s="20">
        <f t="shared" si="131"/>
        <v>0.46931228779733708</v>
      </c>
      <c r="AX311" s="20">
        <f t="shared" si="132"/>
        <v>-19.596989919881281</v>
      </c>
      <c r="AY311" s="20">
        <f t="shared" si="133"/>
        <v>384.04201391992854</v>
      </c>
      <c r="AZ311" s="20">
        <f t="shared" si="134"/>
        <v>-75.005156330468949</v>
      </c>
      <c r="BA311" s="20">
        <f t="shared" si="135"/>
        <v>5625.7734761580859</v>
      </c>
      <c r="BB311" s="20">
        <f t="shared" si="136"/>
        <v>66.661786171876201</v>
      </c>
      <c r="BC311" s="20">
        <f t="shared" si="137"/>
        <v>4443.7937356249449</v>
      </c>
      <c r="BD311" s="20">
        <f t="shared" si="138"/>
        <v>10453.60922570296</v>
      </c>
      <c r="BE311" s="39">
        <f t="shared" si="139"/>
        <v>102.24289327724915</v>
      </c>
    </row>
    <row r="312" spans="1:57" ht="13.8" x14ac:dyDescent="0.25">
      <c r="A312" s="25">
        <v>82</v>
      </c>
      <c r="B312" s="43">
        <f>Samples!Q83</f>
        <v>83</v>
      </c>
      <c r="C312" s="43">
        <f>Samples!R83</f>
        <v>97</v>
      </c>
      <c r="D312" s="43">
        <f>Samples!S83</f>
        <v>110</v>
      </c>
      <c r="F312" s="20">
        <f t="shared" si="108"/>
        <v>0.32549019607843138</v>
      </c>
      <c r="G312" s="20">
        <f t="shared" si="109"/>
        <v>0.38039215686274508</v>
      </c>
      <c r="H312" s="20">
        <f t="shared" si="110"/>
        <v>0.43137254901960786</v>
      </c>
      <c r="J312" s="20">
        <f t="shared" si="111"/>
        <v>8.6674900188784348E-2</v>
      </c>
      <c r="K312" s="20">
        <f t="shared" si="112"/>
        <v>0.11973192388765053</v>
      </c>
      <c r="L312" s="20">
        <f t="shared" si="113"/>
        <v>0.15613379743249334</v>
      </c>
      <c r="N312" s="20">
        <f t="shared" si="114"/>
        <v>0.10674301525664354</v>
      </c>
      <c r="O312" s="20">
        <f t="shared" si="115"/>
        <v>0.11533221591920922</v>
      </c>
      <c r="P312" s="20">
        <f t="shared" si="116"/>
        <v>0.16435004536063641</v>
      </c>
      <c r="R312" s="22">
        <f t="shared" si="117"/>
        <v>40.46441955390641</v>
      </c>
      <c r="S312" s="23">
        <f t="shared" si="118"/>
        <v>-2.1504878071955389</v>
      </c>
      <c r="T312" s="23">
        <f t="shared" si="119"/>
        <v>-9.1298251755630879</v>
      </c>
      <c r="V312" s="20">
        <f t="shared" si="120"/>
        <v>41.537303178947539</v>
      </c>
      <c r="W312" s="20">
        <f t="shared" si="121"/>
        <v>0.22777781030792354</v>
      </c>
      <c r="X312" s="20">
        <f t="shared" si="122"/>
        <v>-1.8021250274583276</v>
      </c>
      <c r="Z312" s="20">
        <f t="shared" si="123"/>
        <v>1.0417866798209445</v>
      </c>
      <c r="AA312" s="20">
        <f t="shared" si="124"/>
        <v>-0.19735765826407833</v>
      </c>
      <c r="AB312" s="20">
        <f t="shared" si="125"/>
        <v>-0.30884379733923689</v>
      </c>
      <c r="AD312" s="20">
        <f t="shared" si="126"/>
        <v>0.11230196239520625</v>
      </c>
      <c r="AE312" s="20">
        <f t="shared" si="127"/>
        <v>0.11533221591920922</v>
      </c>
      <c r="AF312" s="20">
        <f t="shared" si="128"/>
        <v>0.15091831529902333</v>
      </c>
      <c r="AH312" s="20">
        <f t="shared" si="129"/>
        <v>0.4824612619192849</v>
      </c>
      <c r="AI312" s="20">
        <f t="shared" si="130"/>
        <v>0.48676223753367598</v>
      </c>
      <c r="AJ312" s="20">
        <f t="shared" si="131"/>
        <v>0.53241136341149142</v>
      </c>
      <c r="AX312" s="20">
        <f t="shared" si="132"/>
        <v>-35.086979583727853</v>
      </c>
      <c r="AY312" s="20">
        <f t="shared" si="133"/>
        <v>1231.0961363089352</v>
      </c>
      <c r="AZ312" s="20">
        <f t="shared" si="134"/>
        <v>-39.185016323257742</v>
      </c>
      <c r="BA312" s="20">
        <f t="shared" si="135"/>
        <v>1535.4655042539757</v>
      </c>
      <c r="BB312" s="20">
        <f t="shared" si="136"/>
        <v>27.983299781385096</v>
      </c>
      <c r="BC312" s="20">
        <f t="shared" si="137"/>
        <v>783.06506665486711</v>
      </c>
      <c r="BD312" s="20">
        <f t="shared" si="138"/>
        <v>3549.6267072177779</v>
      </c>
      <c r="BE312" s="39">
        <f t="shared" si="139"/>
        <v>59.578743753269741</v>
      </c>
    </row>
    <row r="313" spans="1:57" ht="13.8" x14ac:dyDescent="0.25">
      <c r="A313" s="25">
        <v>83</v>
      </c>
      <c r="B313" s="43">
        <f>Samples!Q84</f>
        <v>138</v>
      </c>
      <c r="C313" s="43">
        <f>Samples!R84</f>
        <v>149</v>
      </c>
      <c r="D313" s="43">
        <f>Samples!S84</f>
        <v>121</v>
      </c>
      <c r="F313" s="20">
        <f t="shared" si="108"/>
        <v>0.54117647058823526</v>
      </c>
      <c r="G313" s="20">
        <f t="shared" si="109"/>
        <v>0.58431372549019611</v>
      </c>
      <c r="H313" s="20">
        <f t="shared" si="110"/>
        <v>0.47450980392156861</v>
      </c>
      <c r="J313" s="20">
        <f t="shared" si="111"/>
        <v>0.25437452689793683</v>
      </c>
      <c r="K313" s="20">
        <f t="shared" si="112"/>
        <v>0.30076601079160442</v>
      </c>
      <c r="L313" s="20">
        <f t="shared" si="113"/>
        <v>0.19141748114740204</v>
      </c>
      <c r="N313" s="20">
        <f t="shared" si="114"/>
        <v>0.24700883569889293</v>
      </c>
      <c r="O313" s="20">
        <f t="shared" si="115"/>
        <v>0.28300821747549926</v>
      </c>
      <c r="P313" s="20">
        <f t="shared" si="116"/>
        <v>0.22270305268609505</v>
      </c>
      <c r="R313" s="22">
        <f t="shared" si="117"/>
        <v>60.159544491580533</v>
      </c>
      <c r="S313" s="23">
        <f t="shared" si="118"/>
        <v>-9.2008464281865265</v>
      </c>
      <c r="T313" s="23">
        <f t="shared" si="119"/>
        <v>13.477692424499521</v>
      </c>
      <c r="V313" s="20">
        <f t="shared" si="120"/>
        <v>62.333574913676678</v>
      </c>
      <c r="W313" s="20">
        <f t="shared" si="121"/>
        <v>0.26488489418047245</v>
      </c>
      <c r="X313" s="20">
        <f t="shared" si="122"/>
        <v>2.1697980102469563</v>
      </c>
      <c r="Z313" s="20">
        <f t="shared" si="123"/>
        <v>2.5563905877987878</v>
      </c>
      <c r="AA313" s="20">
        <f t="shared" si="124"/>
        <v>-0.21166344701598369</v>
      </c>
      <c r="AB313" s="20">
        <f t="shared" si="125"/>
        <v>0.83945434607200009</v>
      </c>
      <c r="AD313" s="20">
        <f t="shared" si="126"/>
        <v>0.25987252572213881</v>
      </c>
      <c r="AE313" s="20">
        <f t="shared" si="127"/>
        <v>0.28300821747549926</v>
      </c>
      <c r="AF313" s="20">
        <f t="shared" si="128"/>
        <v>0.20450234406436646</v>
      </c>
      <c r="AH313" s="20">
        <f t="shared" si="129"/>
        <v>0.63814610448483844</v>
      </c>
      <c r="AI313" s="20">
        <f t="shared" si="130"/>
        <v>0.65654779734121149</v>
      </c>
      <c r="AJ313" s="20">
        <f t="shared" si="131"/>
        <v>0.58915933521871389</v>
      </c>
      <c r="AX313" s="20">
        <f t="shared" si="132"/>
        <v>-13.820488158438849</v>
      </c>
      <c r="AY313" s="20">
        <f t="shared" si="133"/>
        <v>191.00589293754845</v>
      </c>
      <c r="AZ313" s="20">
        <f t="shared" si="134"/>
        <v>-69.388133371633074</v>
      </c>
      <c r="BA313" s="20">
        <f t="shared" si="135"/>
        <v>4814.7130527995396</v>
      </c>
      <c r="BB313" s="20">
        <f t="shared" si="136"/>
        <v>52.743594162655064</v>
      </c>
      <c r="BC313" s="20">
        <f t="shared" si="137"/>
        <v>2781.8867251948614</v>
      </c>
      <c r="BD313" s="20">
        <f t="shared" si="138"/>
        <v>7787.6056709319491</v>
      </c>
      <c r="BE313" s="39">
        <f t="shared" si="139"/>
        <v>88.247411695368996</v>
      </c>
    </row>
    <row r="314" spans="1:57" ht="13.8" x14ac:dyDescent="0.25">
      <c r="A314" s="25">
        <v>84</v>
      </c>
      <c r="B314" s="43">
        <f>Samples!Q85</f>
        <v>89</v>
      </c>
      <c r="C314" s="43">
        <f>Samples!R85</f>
        <v>107</v>
      </c>
      <c r="D314" s="43">
        <f>Samples!S85</f>
        <v>145</v>
      </c>
      <c r="F314" s="20">
        <f t="shared" si="108"/>
        <v>0.34901960784313724</v>
      </c>
      <c r="G314" s="20">
        <f t="shared" si="109"/>
        <v>0.41960784313725491</v>
      </c>
      <c r="H314" s="20">
        <f t="shared" si="110"/>
        <v>0.56862745098039214</v>
      </c>
      <c r="J314" s="20">
        <f t="shared" si="111"/>
        <v>0.10008182491156184</v>
      </c>
      <c r="K314" s="20">
        <f t="shared" si="112"/>
        <v>0.14723176192527412</v>
      </c>
      <c r="L314" s="20">
        <f t="shared" si="113"/>
        <v>0.28337146315446798</v>
      </c>
      <c r="N314" s="20">
        <f t="shared" si="114"/>
        <v>0.1450723717573876</v>
      </c>
      <c r="O314" s="20">
        <f t="shared" si="115"/>
        <v>0.14703697174490668</v>
      </c>
      <c r="P314" s="20">
        <f t="shared" si="116"/>
        <v>0.28882618097060764</v>
      </c>
      <c r="R314" s="22">
        <f t="shared" si="117"/>
        <v>45.225664283563766</v>
      </c>
      <c r="S314" s="23">
        <f t="shared" si="118"/>
        <v>3.3030920517835849</v>
      </c>
      <c r="T314" s="23">
        <f t="shared" si="119"/>
        <v>-22.937452774104795</v>
      </c>
      <c r="V314" s="20">
        <f t="shared" si="120"/>
        <v>50.817298892763468</v>
      </c>
      <c r="W314" s="20">
        <f t="shared" si="121"/>
        <v>0.47352588984494393</v>
      </c>
      <c r="X314" s="20">
        <f t="shared" si="122"/>
        <v>-1.4277752297356463</v>
      </c>
      <c r="Z314" s="20">
        <f t="shared" si="123"/>
        <v>1.3281732028139999</v>
      </c>
      <c r="AA314" s="20">
        <f t="shared" si="124"/>
        <v>-0.30153014063077577</v>
      </c>
      <c r="AB314" s="20">
        <f t="shared" si="125"/>
        <v>-0.98406649682960035</v>
      </c>
      <c r="AD314" s="20">
        <f t="shared" si="126"/>
        <v>0.15262742951855612</v>
      </c>
      <c r="AE314" s="20">
        <f t="shared" si="127"/>
        <v>0.14703697174490668</v>
      </c>
      <c r="AF314" s="20">
        <f t="shared" si="128"/>
        <v>0.26522147012911629</v>
      </c>
      <c r="AH314" s="20">
        <f t="shared" si="129"/>
        <v>0.53441363482394444</v>
      </c>
      <c r="AI314" s="20">
        <f t="shared" si="130"/>
        <v>0.52780745072037727</v>
      </c>
      <c r="AJ314" s="20">
        <f t="shared" si="131"/>
        <v>0.64249471459090124</v>
      </c>
      <c r="AX314" s="20">
        <f t="shared" si="132"/>
        <v>-18.16694417065677</v>
      </c>
      <c r="AY314" s="20">
        <f t="shared" si="133"/>
        <v>330.03786049975997</v>
      </c>
      <c r="AZ314" s="20">
        <f t="shared" si="134"/>
        <v>-49.826904393058037</v>
      </c>
      <c r="BA314" s="20">
        <f t="shared" si="135"/>
        <v>2482.7204013949463</v>
      </c>
      <c r="BB314" s="20">
        <f t="shared" si="136"/>
        <v>5.4798978850636004</v>
      </c>
      <c r="BC314" s="20">
        <f t="shared" si="137"/>
        <v>30.02928083072452</v>
      </c>
      <c r="BD314" s="20">
        <f t="shared" si="138"/>
        <v>2842.7875427254307</v>
      </c>
      <c r="BE314" s="39">
        <f t="shared" si="139"/>
        <v>53.317797616981807</v>
      </c>
    </row>
    <row r="315" spans="1:57" ht="13.8" x14ac:dyDescent="0.25">
      <c r="A315" s="25">
        <v>85</v>
      </c>
      <c r="B315" s="43">
        <f>Samples!Q86</f>
        <v>74</v>
      </c>
      <c r="C315" s="43">
        <f>Samples!R86</f>
        <v>74</v>
      </c>
      <c r="D315" s="43">
        <f>Samples!S86</f>
        <v>78</v>
      </c>
      <c r="F315" s="20">
        <f t="shared" si="108"/>
        <v>0.29019607843137257</v>
      </c>
      <c r="G315" s="20">
        <f t="shared" si="109"/>
        <v>0.29019607843137257</v>
      </c>
      <c r="H315" s="20">
        <f t="shared" si="110"/>
        <v>0.30588235294117649</v>
      </c>
      <c r="J315" s="20">
        <f t="shared" si="111"/>
        <v>6.8638362924243482E-2</v>
      </c>
      <c r="K315" s="20">
        <f t="shared" si="112"/>
        <v>6.8638362924243482E-2</v>
      </c>
      <c r="L315" s="20">
        <f t="shared" si="113"/>
        <v>7.6352082797525631E-2</v>
      </c>
      <c r="N315" s="20">
        <f t="shared" si="114"/>
        <v>6.6633090396620853E-2</v>
      </c>
      <c r="O315" s="20">
        <f t="shared" si="115"/>
        <v>6.9195293499094451E-2</v>
      </c>
      <c r="P315" s="20">
        <f t="shared" si="116"/>
        <v>8.2079067964055841E-2</v>
      </c>
      <c r="R315" s="22">
        <f t="shared" si="117"/>
        <v>31.623009972027226</v>
      </c>
      <c r="S315" s="23">
        <f t="shared" si="118"/>
        <v>0.89388518545871487</v>
      </c>
      <c r="T315" s="23">
        <f t="shared" si="119"/>
        <v>-2.3734894343384494</v>
      </c>
      <c r="V315" s="20">
        <f t="shared" si="120"/>
        <v>31.724552676288948</v>
      </c>
      <c r="W315" s="20">
        <f t="shared" si="121"/>
        <v>8.0030865625512426E-2</v>
      </c>
      <c r="X315" s="20">
        <f t="shared" si="122"/>
        <v>-1.2106129308065616</v>
      </c>
      <c r="Z315" s="20">
        <f t="shared" si="123"/>
        <v>0.62503555055383941</v>
      </c>
      <c r="AA315" s="20">
        <f t="shared" si="124"/>
        <v>-4.2685381330787213E-3</v>
      </c>
      <c r="AB315" s="20">
        <f t="shared" si="125"/>
        <v>-5.9376367860648073E-2</v>
      </c>
      <c r="AD315" s="20">
        <f t="shared" si="126"/>
        <v>7.0103198733951447E-2</v>
      </c>
      <c r="AE315" s="20">
        <f t="shared" si="127"/>
        <v>6.9195293499094451E-2</v>
      </c>
      <c r="AF315" s="20">
        <f t="shared" si="128"/>
        <v>7.5371044962402059E-2</v>
      </c>
      <c r="AH315" s="20">
        <f t="shared" si="129"/>
        <v>0.41233095978494527</v>
      </c>
      <c r="AI315" s="20">
        <f t="shared" si="130"/>
        <v>0.41054318941402784</v>
      </c>
      <c r="AJ315" s="20">
        <f t="shared" si="131"/>
        <v>0.42241063658572009</v>
      </c>
      <c r="AX315" s="20">
        <f t="shared" si="132"/>
        <v>-25.300899423875187</v>
      </c>
      <c r="AY315" s="20">
        <f t="shared" si="133"/>
        <v>640.1355116570478</v>
      </c>
      <c r="AZ315" s="20">
        <f t="shared" si="134"/>
        <v>-78.575498697581324</v>
      </c>
      <c r="BA315" s="20">
        <f t="shared" si="135"/>
        <v>6174.1089955736043</v>
      </c>
      <c r="BB315" s="20">
        <f t="shared" si="136"/>
        <v>1.991505100515345</v>
      </c>
      <c r="BC315" s="20">
        <f t="shared" si="137"/>
        <v>3.9660925653786343</v>
      </c>
      <c r="BD315" s="20">
        <f t="shared" si="138"/>
        <v>6818.2105997960307</v>
      </c>
      <c r="BE315" s="39">
        <f t="shared" si="139"/>
        <v>82.572456665622042</v>
      </c>
    </row>
    <row r="316" spans="1:57" ht="13.8" x14ac:dyDescent="0.25">
      <c r="A316" s="25">
        <v>86</v>
      </c>
      <c r="B316" s="43">
        <f>Samples!Q87</f>
        <v>137</v>
      </c>
      <c r="C316" s="43">
        <f>Samples!R87</f>
        <v>112</v>
      </c>
      <c r="D316" s="43">
        <f>Samples!S87</f>
        <v>102</v>
      </c>
      <c r="F316" s="20">
        <f t="shared" si="108"/>
        <v>0.53725490196078429</v>
      </c>
      <c r="G316" s="20">
        <f t="shared" si="109"/>
        <v>0.4392156862745098</v>
      </c>
      <c r="H316" s="20">
        <f t="shared" si="110"/>
        <v>0.4</v>
      </c>
      <c r="J316" s="20">
        <f t="shared" si="111"/>
        <v>0.25038055612334792</v>
      </c>
      <c r="K316" s="20">
        <f t="shared" si="112"/>
        <v>0.16223847826529192</v>
      </c>
      <c r="L316" s="20">
        <f t="shared" si="113"/>
        <v>0.13306760636028689</v>
      </c>
      <c r="N316" s="20">
        <f t="shared" si="114"/>
        <v>0.18529212412096885</v>
      </c>
      <c r="O316" s="20">
        <f t="shared" si="115"/>
        <v>0.17887134706637325</v>
      </c>
      <c r="P316" s="20">
        <f t="shared" si="116"/>
        <v>0.15065193118785608</v>
      </c>
      <c r="R316" s="22">
        <f t="shared" si="117"/>
        <v>49.358927203673019</v>
      </c>
      <c r="S316" s="23">
        <f t="shared" si="118"/>
        <v>8.1961078298270493</v>
      </c>
      <c r="T316" s="23">
        <f t="shared" si="119"/>
        <v>9.250086079730103</v>
      </c>
      <c r="V316" s="20">
        <f t="shared" si="120"/>
        <v>50.882649014551724</v>
      </c>
      <c r="W316" s="20">
        <f t="shared" si="121"/>
        <v>0.24534248381708257</v>
      </c>
      <c r="X316" s="20">
        <f t="shared" si="122"/>
        <v>0.84573790323904352</v>
      </c>
      <c r="Z316" s="20">
        <f t="shared" si="123"/>
        <v>1.6157305683427836</v>
      </c>
      <c r="AA316" s="20">
        <f t="shared" si="124"/>
        <v>0.53314264278783496</v>
      </c>
      <c r="AB316" s="20">
        <f t="shared" si="125"/>
        <v>0.34677259152880036</v>
      </c>
      <c r="AD316" s="20">
        <f t="shared" si="126"/>
        <v>0.19494174026403877</v>
      </c>
      <c r="AE316" s="20">
        <f t="shared" si="127"/>
        <v>0.17887134706637325</v>
      </c>
      <c r="AF316" s="20">
        <f t="shared" si="128"/>
        <v>0.13833969806047391</v>
      </c>
      <c r="AH316" s="20">
        <f t="shared" si="129"/>
        <v>0.579831243277525</v>
      </c>
      <c r="AI316" s="20">
        <f t="shared" si="130"/>
        <v>0.5634390276178709</v>
      </c>
      <c r="AJ316" s="20">
        <f t="shared" si="131"/>
        <v>0.51718859721922039</v>
      </c>
      <c r="AX316" s="20">
        <f t="shared" si="132"/>
        <v>-26.268319717869474</v>
      </c>
      <c r="AY316" s="20">
        <f t="shared" si="133"/>
        <v>690.02462080021019</v>
      </c>
      <c r="AZ316" s="20">
        <f t="shared" si="134"/>
        <v>-32.580897155193519</v>
      </c>
      <c r="BA316" s="20">
        <f t="shared" si="135"/>
        <v>1061.5148594372972</v>
      </c>
      <c r="BB316" s="20">
        <f t="shared" si="136"/>
        <v>38.009807319895764</v>
      </c>
      <c r="BC316" s="20">
        <f t="shared" si="137"/>
        <v>1444.7454524956015</v>
      </c>
      <c r="BD316" s="20">
        <f t="shared" si="138"/>
        <v>3196.2849327331087</v>
      </c>
      <c r="BE316" s="39">
        <f t="shared" si="139"/>
        <v>56.53569609311544</v>
      </c>
    </row>
    <row r="317" spans="1:57" ht="13.8" x14ac:dyDescent="0.25">
      <c r="A317" s="25">
        <v>87</v>
      </c>
      <c r="B317" s="43">
        <f>Samples!Q88</f>
        <v>98</v>
      </c>
      <c r="C317" s="43">
        <f>Samples!R88</f>
        <v>98</v>
      </c>
      <c r="D317" s="43">
        <f>Samples!S88</f>
        <v>69</v>
      </c>
      <c r="F317" s="20">
        <f t="shared" si="108"/>
        <v>0.3843137254901961</v>
      </c>
      <c r="G317" s="20">
        <f t="shared" si="109"/>
        <v>0.3843137254901961</v>
      </c>
      <c r="H317" s="20">
        <f t="shared" si="110"/>
        <v>0.27058823529411763</v>
      </c>
      <c r="J317" s="20">
        <f t="shared" si="111"/>
        <v>0.12233347093152179</v>
      </c>
      <c r="K317" s="20">
        <f t="shared" si="112"/>
        <v>0.12233347093152179</v>
      </c>
      <c r="L317" s="20">
        <f t="shared" si="113"/>
        <v>5.9662925247945794E-2</v>
      </c>
      <c r="N317" s="20">
        <f t="shared" si="114"/>
        <v>0.10496593062452599</v>
      </c>
      <c r="O317" s="20">
        <f t="shared" si="115"/>
        <v>0.1178086575331676</v>
      </c>
      <c r="P317" s="20">
        <f t="shared" si="116"/>
        <v>7.3652796172188256E-2</v>
      </c>
      <c r="R317" s="22">
        <f t="shared" si="117"/>
        <v>40.865700267123884</v>
      </c>
      <c r="S317" s="23">
        <f t="shared" si="118"/>
        <v>-5.22633393892849</v>
      </c>
      <c r="T317" s="23">
        <f t="shared" si="119"/>
        <v>16.558163980323904</v>
      </c>
      <c r="V317" s="20">
        <f t="shared" si="120"/>
        <v>44.401495686101626</v>
      </c>
      <c r="W317" s="20">
        <f t="shared" si="121"/>
        <v>0.40177672678123844</v>
      </c>
      <c r="X317" s="20">
        <f t="shared" si="122"/>
        <v>1.8765346079481469</v>
      </c>
      <c r="Z317" s="20">
        <f t="shared" si="123"/>
        <v>1.0641561788044989</v>
      </c>
      <c r="AA317" s="20">
        <f t="shared" si="124"/>
        <v>3.8164872649448005E-2</v>
      </c>
      <c r="AB317" s="20">
        <f t="shared" si="125"/>
        <v>0.52892256049612718</v>
      </c>
      <c r="AD317" s="20">
        <f t="shared" si="126"/>
        <v>0.11043233100949604</v>
      </c>
      <c r="AE317" s="20">
        <f t="shared" si="127"/>
        <v>0.1178086575331676</v>
      </c>
      <c r="AF317" s="20">
        <f t="shared" si="128"/>
        <v>6.7633421645719241E-2</v>
      </c>
      <c r="AH317" s="20">
        <f t="shared" si="129"/>
        <v>0.47976888614907304</v>
      </c>
      <c r="AI317" s="20">
        <f t="shared" si="130"/>
        <v>0.49022155402693002</v>
      </c>
      <c r="AJ317" s="20">
        <f t="shared" si="131"/>
        <v>0.4074307341253105</v>
      </c>
      <c r="AX317" s="20">
        <f t="shared" si="132"/>
        <v>-19.711111472979695</v>
      </c>
      <c r="AY317" s="20">
        <f t="shared" si="133"/>
        <v>388.52791550023176</v>
      </c>
      <c r="AZ317" s="20">
        <f t="shared" si="134"/>
        <v>-62.908065733313784</v>
      </c>
      <c r="BA317" s="20">
        <f t="shared" si="135"/>
        <v>3957.4247343069278</v>
      </c>
      <c r="BB317" s="20">
        <f t="shared" si="136"/>
        <v>30.41643709331845</v>
      </c>
      <c r="BC317" s="20">
        <f t="shared" si="137"/>
        <v>925.1596454517985</v>
      </c>
      <c r="BD317" s="20">
        <f t="shared" si="138"/>
        <v>5271.1122952589576</v>
      </c>
      <c r="BE317" s="39">
        <f t="shared" si="139"/>
        <v>72.602426235346698</v>
      </c>
    </row>
    <row r="318" spans="1:57" ht="13.8" x14ac:dyDescent="0.25">
      <c r="A318" s="25">
        <v>88</v>
      </c>
      <c r="B318" s="43">
        <f>Samples!Q89</f>
        <v>71</v>
      </c>
      <c r="C318" s="43">
        <f>Samples!R89</f>
        <v>119</v>
      </c>
      <c r="D318" s="43">
        <f>Samples!S89</f>
        <v>75</v>
      </c>
      <c r="F318" s="20">
        <f t="shared" si="108"/>
        <v>0.27843137254901962</v>
      </c>
      <c r="G318" s="20">
        <f t="shared" si="109"/>
        <v>0.46666666666666667</v>
      </c>
      <c r="H318" s="20">
        <f t="shared" si="110"/>
        <v>0.29411764705882354</v>
      </c>
      <c r="J318" s="20">
        <f t="shared" si="111"/>
        <v>6.3165154646975738E-2</v>
      </c>
      <c r="K318" s="20">
        <f t="shared" si="112"/>
        <v>0.18468948762265799</v>
      </c>
      <c r="L318" s="20">
        <f t="shared" si="113"/>
        <v>7.0521941360171231E-2</v>
      </c>
      <c r="N318" s="20">
        <f t="shared" si="114"/>
        <v>0.10482348096578618</v>
      </c>
      <c r="O318" s="20">
        <f t="shared" si="115"/>
        <v>0.15061051759187638</v>
      </c>
      <c r="P318" s="20">
        <f t="shared" si="116"/>
        <v>9.0265179672150225E-2</v>
      </c>
      <c r="R318" s="22">
        <f t="shared" si="117"/>
        <v>45.71770329148751</v>
      </c>
      <c r="S318" s="23">
        <f t="shared" si="118"/>
        <v>-26.248705230902473</v>
      </c>
      <c r="T318" s="23">
        <f t="shared" si="119"/>
        <v>19.20763105989144</v>
      </c>
      <c r="V318" s="20">
        <f t="shared" si="120"/>
        <v>56.107361473163223</v>
      </c>
      <c r="W318" s="20">
        <f t="shared" si="121"/>
        <v>0.61836838144734685</v>
      </c>
      <c r="X318" s="20">
        <f t="shared" si="122"/>
        <v>2.5098707219138965</v>
      </c>
      <c r="Z318" s="20">
        <f t="shared" si="123"/>
        <v>1.3604527565660121</v>
      </c>
      <c r="AA318" s="20">
        <f t="shared" si="124"/>
        <v>-0.68447057780530274</v>
      </c>
      <c r="AB318" s="20">
        <f t="shared" si="125"/>
        <v>0.81578807340257242</v>
      </c>
      <c r="AD318" s="20">
        <f t="shared" si="126"/>
        <v>0.11028246287826006</v>
      </c>
      <c r="AE318" s="20">
        <f t="shared" si="127"/>
        <v>0.15061051759187638</v>
      </c>
      <c r="AF318" s="20">
        <f t="shared" si="128"/>
        <v>8.2888135603443741E-2</v>
      </c>
      <c r="AH318" s="20">
        <f t="shared" si="129"/>
        <v>0.47955175584412185</v>
      </c>
      <c r="AI318" s="20">
        <f t="shared" si="130"/>
        <v>0.5320491663059268</v>
      </c>
      <c r="AJ318" s="20">
        <f t="shared" si="131"/>
        <v>0.43601101100646961</v>
      </c>
      <c r="AX318" s="20">
        <f t="shared" si="132"/>
        <v>-26.675621069825596</v>
      </c>
      <c r="AY318" s="20">
        <f t="shared" si="133"/>
        <v>711.58875946092326</v>
      </c>
      <c r="AZ318" s="20">
        <f t="shared" si="134"/>
        <v>-46.622358795393367</v>
      </c>
      <c r="BA318" s="20">
        <f t="shared" si="135"/>
        <v>2173.6443396463933</v>
      </c>
      <c r="BB318" s="20">
        <f t="shared" si="136"/>
        <v>26.325512892323978</v>
      </c>
      <c r="BC318" s="20">
        <f t="shared" si="137"/>
        <v>693.03262904391602</v>
      </c>
      <c r="BD318" s="20">
        <f t="shared" si="138"/>
        <v>3578.2657281512329</v>
      </c>
      <c r="BE318" s="39">
        <f t="shared" si="139"/>
        <v>59.81860687237068</v>
      </c>
    </row>
    <row r="319" spans="1:57" ht="13.8" x14ac:dyDescent="0.25">
      <c r="A319" s="25">
        <v>89</v>
      </c>
      <c r="B319" s="43">
        <f>Samples!Q90</f>
        <v>55</v>
      </c>
      <c r="C319" s="43">
        <f>Samples!R90</f>
        <v>85</v>
      </c>
      <c r="D319" s="43">
        <f>Samples!S90</f>
        <v>51</v>
      </c>
      <c r="F319" s="20">
        <f t="shared" si="108"/>
        <v>0.21568627450980393</v>
      </c>
      <c r="G319" s="20">
        <f t="shared" si="109"/>
        <v>0.33333333333333331</v>
      </c>
      <c r="H319" s="20">
        <f t="shared" si="110"/>
        <v>0.2</v>
      </c>
      <c r="J319" s="20">
        <f t="shared" si="111"/>
        <v>3.833034439919461E-2</v>
      </c>
      <c r="K319" s="20">
        <f t="shared" si="112"/>
        <v>9.101911361566134E-2</v>
      </c>
      <c r="L319" s="20">
        <f t="shared" si="113"/>
        <v>3.3222965896056361E-2</v>
      </c>
      <c r="N319" s="20">
        <f t="shared" si="114"/>
        <v>5.4352614403426522E-2</v>
      </c>
      <c r="O319" s="20">
        <f t="shared" si="115"/>
        <v>7.5644599414885022E-2</v>
      </c>
      <c r="P319" s="20">
        <f t="shared" si="116"/>
        <v>4.3167683074092862E-2</v>
      </c>
      <c r="R319" s="22">
        <f t="shared" si="117"/>
        <v>33.058842629967586</v>
      </c>
      <c r="S319" s="23">
        <f t="shared" si="118"/>
        <v>-18.829559169340481</v>
      </c>
      <c r="T319" s="23">
        <f t="shared" si="119"/>
        <v>16.391135187364959</v>
      </c>
      <c r="V319" s="20">
        <f t="shared" si="120"/>
        <v>41.425942201416859</v>
      </c>
      <c r="W319" s="20">
        <f t="shared" si="121"/>
        <v>0.64678939073033714</v>
      </c>
      <c r="X319" s="20">
        <f t="shared" si="122"/>
        <v>2.4253168986961184</v>
      </c>
      <c r="Z319" s="20">
        <f t="shared" si="123"/>
        <v>0.68329161494670387</v>
      </c>
      <c r="AA319" s="20">
        <f t="shared" si="124"/>
        <v>-0.29269363404232063</v>
      </c>
      <c r="AB319" s="20">
        <f t="shared" si="125"/>
        <v>0.4263689091376236</v>
      </c>
      <c r="AD319" s="20">
        <f t="shared" si="126"/>
        <v>5.7183181907865879E-2</v>
      </c>
      <c r="AE319" s="20">
        <f t="shared" si="127"/>
        <v>7.5644599414885022E-2</v>
      </c>
      <c r="AF319" s="20">
        <f t="shared" si="128"/>
        <v>3.9639745706237704E-2</v>
      </c>
      <c r="AH319" s="20">
        <f t="shared" si="129"/>
        <v>0.38526193881621201</v>
      </c>
      <c r="AI319" s="20">
        <f t="shared" si="130"/>
        <v>0.42292105715489298</v>
      </c>
      <c r="AJ319" s="20">
        <f t="shared" si="131"/>
        <v>0.34096538121806819</v>
      </c>
      <c r="AX319" s="20">
        <f t="shared" si="132"/>
        <v>-41.688145744549374</v>
      </c>
      <c r="AY319" s="20">
        <f t="shared" si="133"/>
        <v>1737.90149561879</v>
      </c>
      <c r="AZ319" s="20">
        <f t="shared" si="134"/>
        <v>-74.550569841364606</v>
      </c>
      <c r="BA319" s="20">
        <f t="shared" si="135"/>
        <v>5557.7874636721817</v>
      </c>
      <c r="BB319" s="20">
        <f t="shared" si="136"/>
        <v>49.583378376548616</v>
      </c>
      <c r="BC319" s="20">
        <f t="shared" si="137"/>
        <v>2458.5114112319889</v>
      </c>
      <c r="BD319" s="20">
        <f t="shared" si="138"/>
        <v>9754.2003705229617</v>
      </c>
      <c r="BE319" s="39">
        <f t="shared" si="139"/>
        <v>98.76335540332235</v>
      </c>
    </row>
    <row r="320" spans="1:57" ht="13.8" x14ac:dyDescent="0.25">
      <c r="A320" s="25">
        <v>90</v>
      </c>
      <c r="B320" s="43">
        <f>Samples!Q91</f>
        <v>73</v>
      </c>
      <c r="C320" s="43">
        <f>Samples!R91</f>
        <v>84</v>
      </c>
      <c r="D320" s="43">
        <f>Samples!S91</f>
        <v>93</v>
      </c>
      <c r="F320" s="20">
        <f t="shared" si="108"/>
        <v>0.28627450980392155</v>
      </c>
      <c r="G320" s="20">
        <f t="shared" si="109"/>
        <v>0.32941176470588235</v>
      </c>
      <c r="H320" s="20">
        <f t="shared" si="110"/>
        <v>0.36470588235294116</v>
      </c>
      <c r="J320" s="20">
        <f t="shared" si="111"/>
        <v>6.678446256889016E-2</v>
      </c>
      <c r="K320" s="20">
        <f t="shared" si="112"/>
        <v>8.8831516142307415E-2</v>
      </c>
      <c r="L320" s="20">
        <f t="shared" si="113"/>
        <v>0.1096501767585446</v>
      </c>
      <c r="N320" s="20">
        <f t="shared" si="114"/>
        <v>7.9099919440816735E-2</v>
      </c>
      <c r="O320" s="20">
        <f t="shared" si="115"/>
        <v>8.564741984909123E-2</v>
      </c>
      <c r="P320" s="20">
        <f t="shared" si="116"/>
        <v>0.11610014986073927</v>
      </c>
      <c r="R320" s="22">
        <f t="shared" si="117"/>
        <v>35.132388969116739</v>
      </c>
      <c r="S320" s="23">
        <f t="shared" si="118"/>
        <v>-2.1027980870396981</v>
      </c>
      <c r="T320" s="23">
        <f t="shared" si="119"/>
        <v>-6.674903777791652</v>
      </c>
      <c r="V320" s="20">
        <f t="shared" si="120"/>
        <v>35.822630485699264</v>
      </c>
      <c r="W320" s="20">
        <f t="shared" si="121"/>
        <v>0.19662404212079498</v>
      </c>
      <c r="X320" s="20">
        <f t="shared" si="122"/>
        <v>-1.8759848724315999</v>
      </c>
      <c r="Z320" s="20">
        <f t="shared" si="123"/>
        <v>0.77364629170325117</v>
      </c>
      <c r="AA320" s="20">
        <f t="shared" si="124"/>
        <v>-0.13113828832572524</v>
      </c>
      <c r="AB320" s="20">
        <f t="shared" si="125"/>
        <v>-0.18220373628356393</v>
      </c>
      <c r="AD320" s="20">
        <f t="shared" si="126"/>
        <v>8.3219273477976571E-2</v>
      </c>
      <c r="AE320" s="20">
        <f t="shared" si="127"/>
        <v>8.564741984909123E-2</v>
      </c>
      <c r="AF320" s="20">
        <f t="shared" si="128"/>
        <v>0.10661170786110126</v>
      </c>
      <c r="AH320" s="20">
        <f t="shared" si="129"/>
        <v>0.43659086045623735</v>
      </c>
      <c r="AI320" s="20">
        <f t="shared" si="130"/>
        <v>0.44079645663031675</v>
      </c>
      <c r="AJ320" s="20">
        <f t="shared" si="131"/>
        <v>0.47417097551927501</v>
      </c>
      <c r="AX320" s="20">
        <f t="shared" si="132"/>
        <v>-22.237069897504817</v>
      </c>
      <c r="AY320" s="20">
        <f t="shared" si="133"/>
        <v>494.48727762651492</v>
      </c>
      <c r="AZ320" s="20">
        <f t="shared" si="134"/>
        <v>-54.028530562215821</v>
      </c>
      <c r="BA320" s="20">
        <f t="shared" si="135"/>
        <v>2919.0821147122888</v>
      </c>
      <c r="BB320" s="20">
        <f t="shared" si="136"/>
        <v>14.075337150684607</v>
      </c>
      <c r="BC320" s="20">
        <f t="shared" si="137"/>
        <v>198.11511590544228</v>
      </c>
      <c r="BD320" s="20">
        <f t="shared" si="138"/>
        <v>3611.684508244246</v>
      </c>
      <c r="BE320" s="39">
        <f t="shared" si="139"/>
        <v>60.097292020890976</v>
      </c>
    </row>
    <row r="321" spans="1:57" ht="13.8" x14ac:dyDescent="0.25">
      <c r="A321" s="25">
        <v>91</v>
      </c>
      <c r="B321" s="43">
        <f>Samples!Q92</f>
        <v>110</v>
      </c>
      <c r="C321" s="43">
        <f>Samples!R92</f>
        <v>136</v>
      </c>
      <c r="D321" s="43">
        <f>Samples!S92</f>
        <v>92</v>
      </c>
      <c r="F321" s="20">
        <f t="shared" si="108"/>
        <v>0.43137254901960786</v>
      </c>
      <c r="G321" s="20">
        <f t="shared" si="109"/>
        <v>0.53333333333333333</v>
      </c>
      <c r="H321" s="20">
        <f t="shared" si="110"/>
        <v>0.36078431372549019</v>
      </c>
      <c r="J321" s="20">
        <f t="shared" si="111"/>
        <v>0.15613379743249334</v>
      </c>
      <c r="K321" s="20">
        <f t="shared" si="112"/>
        <v>0.24642340747203836</v>
      </c>
      <c r="L321" s="20">
        <f t="shared" si="113"/>
        <v>0.10721025789166257</v>
      </c>
      <c r="N321" s="20">
        <f t="shared" si="114"/>
        <v>0.17186204012260625</v>
      </c>
      <c r="O321" s="20">
        <f t="shared" si="115"/>
        <v>0.21717664697792793</v>
      </c>
      <c r="P321" s="20">
        <f t="shared" si="116"/>
        <v>0.13429040258713937</v>
      </c>
      <c r="R321" s="22">
        <f t="shared" si="117"/>
        <v>53.726151809750846</v>
      </c>
      <c r="S321" s="23">
        <f t="shared" si="118"/>
        <v>-17.808945685574784</v>
      </c>
      <c r="T321" s="23">
        <f t="shared" si="119"/>
        <v>20.668779885195853</v>
      </c>
      <c r="V321" s="20">
        <f t="shared" si="120"/>
        <v>60.25658799383536</v>
      </c>
      <c r="W321" s="20">
        <f t="shared" si="121"/>
        <v>0.46987946997861729</v>
      </c>
      <c r="X321" s="20">
        <f t="shared" si="122"/>
        <v>2.2820064886275793</v>
      </c>
      <c r="Z321" s="20">
        <f t="shared" si="123"/>
        <v>1.9617392780198628</v>
      </c>
      <c r="AA321" s="20">
        <f t="shared" si="124"/>
        <v>-0.47080495760223423</v>
      </c>
      <c r="AB321" s="20">
        <f t="shared" si="125"/>
        <v>1.0630289167923235</v>
      </c>
      <c r="AD321" s="20">
        <f t="shared" si="126"/>
        <v>0.18081224631520909</v>
      </c>
      <c r="AE321" s="20">
        <f t="shared" si="127"/>
        <v>0.21717664697792793</v>
      </c>
      <c r="AF321" s="20">
        <f t="shared" si="128"/>
        <v>0.12331533754558252</v>
      </c>
      <c r="AH321" s="20">
        <f t="shared" si="129"/>
        <v>0.56546962423015079</v>
      </c>
      <c r="AI321" s="20">
        <f t="shared" si="130"/>
        <v>0.60108751560130036</v>
      </c>
      <c r="AJ321" s="20">
        <f t="shared" si="131"/>
        <v>0.49774361617532109</v>
      </c>
      <c r="AX321" s="20">
        <f t="shared" si="132"/>
        <v>-12.947131738008537</v>
      </c>
      <c r="AY321" s="20">
        <f t="shared" si="133"/>
        <v>167.62822024134795</v>
      </c>
      <c r="AZ321" s="20">
        <f t="shared" si="134"/>
        <v>-46.19656136052641</v>
      </c>
      <c r="BA321" s="20">
        <f t="shared" si="135"/>
        <v>2134.1222815368815</v>
      </c>
      <c r="BB321" s="20">
        <f t="shared" si="136"/>
        <v>29.668874945015212</v>
      </c>
      <c r="BC321" s="20">
        <f t="shared" si="137"/>
        <v>880.24214050295143</v>
      </c>
      <c r="BD321" s="20">
        <f t="shared" si="138"/>
        <v>3181.9926422811809</v>
      </c>
      <c r="BE321" s="39">
        <f t="shared" si="139"/>
        <v>56.409153887300782</v>
      </c>
    </row>
    <row r="322" spans="1:57" ht="13.8" x14ac:dyDescent="0.25">
      <c r="A322" s="25">
        <v>92</v>
      </c>
      <c r="B322" s="43">
        <f>Samples!Q93</f>
        <v>92</v>
      </c>
      <c r="C322" s="43">
        <f>Samples!R93</f>
        <v>107</v>
      </c>
      <c r="D322" s="43">
        <f>Samples!S93</f>
        <v>68</v>
      </c>
      <c r="F322" s="20">
        <f t="shared" si="108"/>
        <v>0.36078431372549019</v>
      </c>
      <c r="G322" s="20">
        <f t="shared" si="109"/>
        <v>0.41960784313725491</v>
      </c>
      <c r="H322" s="20">
        <f t="shared" si="110"/>
        <v>0.26666666666666666</v>
      </c>
      <c r="J322" s="20">
        <f t="shared" si="111"/>
        <v>0.10721025789166257</v>
      </c>
      <c r="K322" s="20">
        <f t="shared" si="112"/>
        <v>0.14723176192527412</v>
      </c>
      <c r="L322" s="20">
        <f t="shared" si="113"/>
        <v>5.7955369412258165E-2</v>
      </c>
      <c r="N322" s="20">
        <f t="shared" si="114"/>
        <v>0.10732453259791226</v>
      </c>
      <c r="O322" s="20">
        <f t="shared" si="115"/>
        <v>0.13227743462828856</v>
      </c>
      <c r="P322" s="20">
        <f t="shared" si="116"/>
        <v>7.4705762625153146E-2</v>
      </c>
      <c r="R322" s="22">
        <f t="shared" si="117"/>
        <v>43.104413270710069</v>
      </c>
      <c r="S322" s="23">
        <f t="shared" si="118"/>
        <v>-13.092503353438477</v>
      </c>
      <c r="T322" s="23">
        <f t="shared" si="119"/>
        <v>20.031531670245272</v>
      </c>
      <c r="V322" s="20">
        <f t="shared" si="120"/>
        <v>49.301788492183562</v>
      </c>
      <c r="W322" s="20">
        <f t="shared" si="121"/>
        <v>0.50681040748078354</v>
      </c>
      <c r="X322" s="20">
        <f t="shared" si="122"/>
        <v>2.1496944426172573</v>
      </c>
      <c r="Z322" s="20">
        <f t="shared" si="123"/>
        <v>1.1948514848025589</v>
      </c>
      <c r="AA322" s="20">
        <f t="shared" si="124"/>
        <v>-0.19332746203508308</v>
      </c>
      <c r="AB322" s="20">
        <f t="shared" si="125"/>
        <v>0.71115411191270839</v>
      </c>
      <c r="AD322" s="20">
        <f t="shared" si="126"/>
        <v>0.11291376391153315</v>
      </c>
      <c r="AE322" s="20">
        <f t="shared" si="127"/>
        <v>0.13227743462828856</v>
      </c>
      <c r="AF322" s="20">
        <f t="shared" si="128"/>
        <v>6.8600332989121354E-2</v>
      </c>
      <c r="AH322" s="20">
        <f t="shared" si="129"/>
        <v>0.48333579735096843</v>
      </c>
      <c r="AI322" s="20">
        <f t="shared" si="130"/>
        <v>0.50952080405784539</v>
      </c>
      <c r="AJ322" s="20">
        <f t="shared" si="131"/>
        <v>0.40936314570661902</v>
      </c>
      <c r="AX322" s="20">
        <f t="shared" si="132"/>
        <v>-26.539990118829792</v>
      </c>
      <c r="AY322" s="20">
        <f t="shared" si="133"/>
        <v>704.37107550758299</v>
      </c>
      <c r="AZ322" s="20">
        <f t="shared" si="134"/>
        <v>-72.475462513644899</v>
      </c>
      <c r="BA322" s="20">
        <f t="shared" si="135"/>
        <v>5252.692666566747</v>
      </c>
      <c r="BB322" s="20">
        <f t="shared" si="136"/>
        <v>40.158173138599174</v>
      </c>
      <c r="BC322" s="20">
        <f t="shared" si="137"/>
        <v>1612.6788698297082</v>
      </c>
      <c r="BD322" s="20">
        <f t="shared" si="138"/>
        <v>7569.7426119040374</v>
      </c>
      <c r="BE322" s="39">
        <f t="shared" si="139"/>
        <v>87.004267779828126</v>
      </c>
    </row>
    <row r="323" spans="1:57" ht="13.8" x14ac:dyDescent="0.25">
      <c r="A323" s="25">
        <v>93</v>
      </c>
      <c r="B323" s="43">
        <f>Samples!Q94</f>
        <v>130</v>
      </c>
      <c r="C323" s="43">
        <f>Samples!R94</f>
        <v>119</v>
      </c>
      <c r="D323" s="43">
        <f>Samples!S94</f>
        <v>135</v>
      </c>
      <c r="F323" s="20">
        <f t="shared" si="108"/>
        <v>0.50980392156862742</v>
      </c>
      <c r="G323" s="20">
        <f t="shared" si="109"/>
        <v>0.46666666666666667</v>
      </c>
      <c r="H323" s="20">
        <f t="shared" si="110"/>
        <v>0.52941176470588236</v>
      </c>
      <c r="J323" s="20">
        <f t="shared" si="111"/>
        <v>0.22344828481291598</v>
      </c>
      <c r="K323" s="20">
        <f t="shared" si="112"/>
        <v>0.18468948762265799</v>
      </c>
      <c r="L323" s="20">
        <f t="shared" si="113"/>
        <v>0.24250298330585524</v>
      </c>
      <c r="N323" s="20">
        <f t="shared" si="114"/>
        <v>0.20196682191741591</v>
      </c>
      <c r="O323" s="20">
        <f t="shared" si="115"/>
        <v>0.19710374229363364</v>
      </c>
      <c r="P323" s="20">
        <f t="shared" si="116"/>
        <v>0.2568266244537255</v>
      </c>
      <c r="R323" s="22">
        <f t="shared" si="117"/>
        <v>51.508161276109263</v>
      </c>
      <c r="S323" s="23">
        <f t="shared" si="118"/>
        <v>7.3802395509485201</v>
      </c>
      <c r="T323" s="23">
        <f t="shared" si="119"/>
        <v>-7.1731103698215115</v>
      </c>
      <c r="V323" s="20">
        <f t="shared" si="120"/>
        <v>52.526299377099726</v>
      </c>
      <c r="W323" s="20">
        <f t="shared" si="121"/>
        <v>0.19721228058025231</v>
      </c>
      <c r="X323" s="20">
        <f t="shared" si="122"/>
        <v>-0.77116671850696417</v>
      </c>
      <c r="Z323" s="20">
        <f t="shared" si="123"/>
        <v>1.7804223358390097</v>
      </c>
      <c r="AA323" s="20">
        <f t="shared" si="124"/>
        <v>0.17999188147088813</v>
      </c>
      <c r="AB323" s="20">
        <f t="shared" si="125"/>
        <v>-0.3897498587570063</v>
      </c>
      <c r="AD323" s="20">
        <f t="shared" si="126"/>
        <v>0.21248482053384105</v>
      </c>
      <c r="AE323" s="20">
        <f t="shared" si="127"/>
        <v>0.19710374229363364</v>
      </c>
      <c r="AF323" s="20">
        <f t="shared" si="128"/>
        <v>0.23583712071049176</v>
      </c>
      <c r="AH323" s="20">
        <f t="shared" si="129"/>
        <v>0.59672738665456304</v>
      </c>
      <c r="AI323" s="20">
        <f t="shared" si="130"/>
        <v>0.581966907552666</v>
      </c>
      <c r="AJ323" s="20">
        <f t="shared" si="131"/>
        <v>0.61783245940177356</v>
      </c>
      <c r="AX323" s="20">
        <f t="shared" si="132"/>
        <v>-9.4307977730543939</v>
      </c>
      <c r="AY323" s="20">
        <f t="shared" si="133"/>
        <v>88.939946636247711</v>
      </c>
      <c r="AZ323" s="20">
        <f t="shared" si="134"/>
        <v>-81.706928408520341</v>
      </c>
      <c r="BA323" s="20">
        <f t="shared" si="135"/>
        <v>6676.022149955068</v>
      </c>
      <c r="BB323" s="20">
        <f t="shared" si="136"/>
        <v>38.749722288925767</v>
      </c>
      <c r="BC323" s="20">
        <f t="shared" si="137"/>
        <v>1501.5409774688703</v>
      </c>
      <c r="BD323" s="20">
        <f t="shared" si="138"/>
        <v>8266.5030740601851</v>
      </c>
      <c r="BE323" s="39">
        <f t="shared" si="139"/>
        <v>90.920311669396426</v>
      </c>
    </row>
    <row r="324" spans="1:57" ht="13.8" x14ac:dyDescent="0.25">
      <c r="A324" s="25">
        <v>94</v>
      </c>
      <c r="B324" s="43">
        <f>Samples!Q95</f>
        <v>126</v>
      </c>
      <c r="C324" s="43">
        <f>Samples!R95</f>
        <v>146</v>
      </c>
      <c r="D324" s="43">
        <f>Samples!S95</f>
        <v>221</v>
      </c>
      <c r="F324" s="20">
        <f t="shared" si="108"/>
        <v>0.49411764705882355</v>
      </c>
      <c r="G324" s="20">
        <f t="shared" si="109"/>
        <v>0.5725490196078431</v>
      </c>
      <c r="H324" s="20">
        <f t="shared" si="110"/>
        <v>0.8666666666666667</v>
      </c>
      <c r="J324" s="20">
        <f t="shared" si="111"/>
        <v>0.20885546042987735</v>
      </c>
      <c r="K324" s="20">
        <f t="shared" si="112"/>
        <v>0.28766348030659067</v>
      </c>
      <c r="L324" s="20">
        <f t="shared" si="113"/>
        <v>0.72317405582462291</v>
      </c>
      <c r="N324" s="20">
        <f t="shared" si="114"/>
        <v>0.31953336951526268</v>
      </c>
      <c r="O324" s="20">
        <f t="shared" si="115"/>
        <v>0.30235275883320334</v>
      </c>
      <c r="P324" s="20">
        <f t="shared" si="116"/>
        <v>0.72569733730014641</v>
      </c>
      <c r="R324" s="22">
        <f t="shared" si="117"/>
        <v>61.856695668412712</v>
      </c>
      <c r="S324" s="23">
        <f t="shared" si="118"/>
        <v>12.073445166268348</v>
      </c>
      <c r="T324" s="23">
        <f t="shared" si="119"/>
        <v>-40.456128210064676</v>
      </c>
      <c r="V324" s="20">
        <f t="shared" si="120"/>
        <v>74.891369242034202</v>
      </c>
      <c r="W324" s="20">
        <f t="shared" si="121"/>
        <v>0.5989070286855136</v>
      </c>
      <c r="X324" s="20">
        <f t="shared" si="122"/>
        <v>-1.2807777332426551</v>
      </c>
      <c r="Z324" s="20">
        <f t="shared" si="123"/>
        <v>2.7311282823196201</v>
      </c>
      <c r="AA324" s="20">
        <f t="shared" si="124"/>
        <v>-0.57084679824392037</v>
      </c>
      <c r="AB324" s="20">
        <f t="shared" si="125"/>
        <v>-2.8887118798458942</v>
      </c>
      <c r="AD324" s="20">
        <f t="shared" si="126"/>
        <v>0.33617398160469508</v>
      </c>
      <c r="AE324" s="20">
        <f t="shared" si="127"/>
        <v>0.30235275883320334</v>
      </c>
      <c r="AF324" s="20">
        <f t="shared" si="128"/>
        <v>0.66638873948590127</v>
      </c>
      <c r="AH324" s="20">
        <f t="shared" si="129"/>
        <v>0.69532530126712899</v>
      </c>
      <c r="AI324" s="20">
        <f t="shared" si="130"/>
        <v>0.6711784109345923</v>
      </c>
      <c r="AJ324" s="20">
        <f t="shared" si="131"/>
        <v>0.87345905198491569</v>
      </c>
      <c r="AX324" s="20">
        <f t="shared" si="132"/>
        <v>-14.706624870447101</v>
      </c>
      <c r="AY324" s="20">
        <f t="shared" si="133"/>
        <v>216.28481508005319</v>
      </c>
      <c r="AZ324" s="20">
        <f t="shared" si="134"/>
        <v>-6.4062007788486799</v>
      </c>
      <c r="BA324" s="20">
        <f t="shared" si="135"/>
        <v>41.039408418921433</v>
      </c>
      <c r="BB324" s="20">
        <f t="shared" si="136"/>
        <v>-18.270689807265313</v>
      </c>
      <c r="BC324" s="20">
        <f t="shared" si="137"/>
        <v>333.8181060333086</v>
      </c>
      <c r="BD324" s="20">
        <f t="shared" si="138"/>
        <v>591.14232953228316</v>
      </c>
      <c r="BE324" s="39">
        <f t="shared" si="139"/>
        <v>24.313418713383012</v>
      </c>
    </row>
    <row r="325" spans="1:57" ht="13.8" x14ac:dyDescent="0.25">
      <c r="A325" s="25">
        <v>95</v>
      </c>
      <c r="B325" s="43">
        <f>Samples!Q96</f>
        <v>145</v>
      </c>
      <c r="C325" s="43">
        <f>Samples!R96</f>
        <v>114</v>
      </c>
      <c r="D325" s="43">
        <f>Samples!S96</f>
        <v>88</v>
      </c>
      <c r="F325" s="20">
        <f t="shared" si="108"/>
        <v>0.56862745098039214</v>
      </c>
      <c r="G325" s="20">
        <f t="shared" si="109"/>
        <v>0.44705882352941179</v>
      </c>
      <c r="H325" s="20">
        <f t="shared" si="110"/>
        <v>0.34509803921568627</v>
      </c>
      <c r="J325" s="20">
        <f t="shared" si="111"/>
        <v>0.28337146315446798</v>
      </c>
      <c r="K325" s="20">
        <f t="shared" si="112"/>
        <v>0.16848017129394569</v>
      </c>
      <c r="L325" s="20">
        <f t="shared" si="113"/>
        <v>9.7769050131381249E-2</v>
      </c>
      <c r="N325" s="20">
        <f t="shared" si="114"/>
        <v>0.19475821420833189</v>
      </c>
      <c r="O325" s="20">
        <f t="shared" si="115"/>
        <v>0.18780071699555556</v>
      </c>
      <c r="P325" s="20">
        <f t="shared" si="116"/>
        <v>0.11848138780699743</v>
      </c>
      <c r="R325" s="22">
        <f t="shared" si="117"/>
        <v>50.428901565561588</v>
      </c>
      <c r="S325" s="23">
        <f t="shared" si="118"/>
        <v>8.439394529899058</v>
      </c>
      <c r="T325" s="23">
        <f t="shared" si="119"/>
        <v>19.054420334420954</v>
      </c>
      <c r="V325" s="20">
        <f t="shared" si="120"/>
        <v>54.565267592317227</v>
      </c>
      <c r="W325" s="20">
        <f t="shared" si="121"/>
        <v>0.39187610672974116</v>
      </c>
      <c r="X325" s="20">
        <f t="shared" si="122"/>
        <v>1.1538540133302084</v>
      </c>
      <c r="Z325" s="20">
        <f t="shared" si="123"/>
        <v>1.6963888525634943</v>
      </c>
      <c r="AA325" s="20">
        <f t="shared" si="124"/>
        <v>0.73918576671049996</v>
      </c>
      <c r="AB325" s="20">
        <f t="shared" si="125"/>
        <v>0.74150621898916524</v>
      </c>
      <c r="AD325" s="20">
        <f t="shared" si="126"/>
        <v>0.20490080400666164</v>
      </c>
      <c r="AE325" s="20">
        <f t="shared" si="127"/>
        <v>0.18780071699555556</v>
      </c>
      <c r="AF325" s="20">
        <f t="shared" si="128"/>
        <v>0.10879833591092511</v>
      </c>
      <c r="AH325" s="20">
        <f t="shared" si="129"/>
        <v>0.58954173359050144</v>
      </c>
      <c r="AI325" s="20">
        <f t="shared" si="130"/>
        <v>0.57266294453070332</v>
      </c>
      <c r="AJ325" s="20">
        <f t="shared" si="131"/>
        <v>0.47739084285859856</v>
      </c>
      <c r="AX325" s="20">
        <f t="shared" si="132"/>
        <v>-14.8246985044143</v>
      </c>
      <c r="AY325" s="20">
        <f t="shared" si="133"/>
        <v>219.77168574678359</v>
      </c>
      <c r="AZ325" s="20">
        <f t="shared" si="134"/>
        <v>-51.649440482322674</v>
      </c>
      <c r="BA325" s="20">
        <f t="shared" si="135"/>
        <v>2667.6647021369922</v>
      </c>
      <c r="BB325" s="20">
        <f t="shared" si="136"/>
        <v>15.823173480220555</v>
      </c>
      <c r="BC325" s="20">
        <f t="shared" si="137"/>
        <v>250.37281898515508</v>
      </c>
      <c r="BD325" s="20">
        <f t="shared" si="138"/>
        <v>3137.8092068689307</v>
      </c>
      <c r="BE325" s="39">
        <f t="shared" si="139"/>
        <v>56.016151303610023</v>
      </c>
    </row>
    <row r="326" spans="1:57" ht="13.8" x14ac:dyDescent="0.25">
      <c r="A326" s="25">
        <v>96</v>
      </c>
      <c r="B326" s="43">
        <f>Samples!Q97</f>
        <v>174</v>
      </c>
      <c r="C326" s="43">
        <f>Samples!R97</f>
        <v>144</v>
      </c>
      <c r="D326" s="43">
        <f>Samples!S97</f>
        <v>200</v>
      </c>
      <c r="F326" s="20">
        <f t="shared" ref="F326:F382" si="140">B326/255</f>
        <v>0.68235294117647061</v>
      </c>
      <c r="G326" s="20">
        <f t="shared" ref="G326:G382" si="141">C326/255</f>
        <v>0.56470588235294117</v>
      </c>
      <c r="H326" s="20">
        <f t="shared" ref="H326:H382" si="142">D326/255</f>
        <v>0.78431372549019607</v>
      </c>
      <c r="J326" s="20">
        <f t="shared" ref="J326:J382" si="143">IF(F326 &gt; 0.04045, ((F326 +0.0555)/1.0555)^2.4,F326/12.92)</f>
        <v>0.42347500352636736</v>
      </c>
      <c r="K326" s="20">
        <f t="shared" ref="K326:K382" si="144">IF(G326 &gt; 0.04045, ((G326 +0.0555)/1.0555)^2.4,G326/12.92)</f>
        <v>0.27911703563807255</v>
      </c>
      <c r="L326" s="20">
        <f t="shared" ref="L326:L382" si="145">IF(H326 &gt; 0.04045, ((H326 +0.0555)/1.0555)^2.4,H326/12.92)</f>
        <v>0.57774920088032289</v>
      </c>
      <c r="N326" s="20">
        <f t="shared" ref="N326:N382" si="146">0.4124*J326+0.3576*K326+0.1805*L326</f>
        <v>0.37873707415734692</v>
      </c>
      <c r="O326" s="20">
        <f t="shared" ref="O326:O382" si="147">0.2126*J326+0.7152*K326+0.0722*L326</f>
        <v>0.33136878194161451</v>
      </c>
      <c r="P326" s="20">
        <f t="shared" ref="P326:P382" si="148">0.0193*J326+0.1192*K326+0.9505*L326</f>
        <v>0.59059443365286401</v>
      </c>
      <c r="R326" s="22">
        <f t="shared" ref="R326:R382" si="149">(116*AI326)-16</f>
        <v>64.271587700742487</v>
      </c>
      <c r="S326" s="23">
        <f t="shared" ref="S326:S382" si="150">500*(AH326-AI326)</f>
        <v>21.931808289880561</v>
      </c>
      <c r="T326" s="23">
        <f t="shared" ref="T326:T382" si="151">200*(AI326-AJ326)</f>
        <v>-24.699405641604955</v>
      </c>
      <c r="V326" s="20">
        <f t="shared" ref="V326:V382" si="152">SQRT(R326^2+S326^2+T326^2)</f>
        <v>72.262727871890178</v>
      </c>
      <c r="W326" s="20">
        <f t="shared" ref="W326:W382" si="153">ACOS(R326/V326)</f>
        <v>0.47473154397240758</v>
      </c>
      <c r="X326" s="20">
        <f t="shared" ref="X326:X382" si="154">ATAN2(S326,T326)</f>
        <v>-0.84467936881223127</v>
      </c>
      <c r="Z326" s="20">
        <f t="shared" ref="Z326:Z382" si="155">(116 * IF(O326/100 &gt; 0.008856,(O326/100)^(1/3),(7.787*O326/100)+(16/116))) - 16</f>
        <v>2.9932276977760495</v>
      </c>
      <c r="AA326" s="20">
        <f t="shared" ref="AA326:AA382" si="156">13*Z326*(( 4 * N326 ) / ( N326 + ( 15 * O326 ) + ( 3 * P326 ) ) - ( 4 * 95.047) / ( 95.047 + ( 15 * 100 ) + ( 3 * 108.883 ) ))</f>
        <v>0.57988065883495166</v>
      </c>
      <c r="AB326" s="20">
        <f t="shared" ref="AB326:AB382" si="157">13*Z326*(( 9 * O326 ) / ( N326 + ( 15 * O326 ) + ( 3 * P326 ) )-( 9 * 100 ) / ( 95.047 + ( 15 * 100 ) + ( 3 * 108.883 ) ))</f>
        <v>-1.9274321515875523</v>
      </c>
      <c r="AD326" s="20">
        <f t="shared" ref="AD326:AD382" si="158">N326/0.9505</f>
        <v>0.39846088811924979</v>
      </c>
      <c r="AE326" s="20">
        <f t="shared" ref="AE326:AE382" si="159">O326</f>
        <v>0.33136878194161451</v>
      </c>
      <c r="AF326" s="20">
        <f t="shared" ref="AF326:AF382" si="160">P326/1.089</f>
        <v>0.54232730362981085</v>
      </c>
      <c r="AH326" s="20">
        <f t="shared" ref="AH326:AH382" si="161">IF(AD326 &gt; 0.008856, AD326^(1/3), (7.787*AD326)+(16/116))</f>
        <v>0.73586006227581702</v>
      </c>
      <c r="AI326" s="20">
        <f t="shared" ref="AI326:AI382" si="162">IF(AE326 &gt; 0.008856, AE326^(1/3), (7.787*AE326)+(16/116))</f>
        <v>0.6919964456960559</v>
      </c>
      <c r="AJ326" s="20">
        <f t="shared" ref="AJ326:AJ382" si="163">IF(AF326 &gt; 0.008856, AF326^(1/3), (7.787*AF326)+(16/116))</f>
        <v>0.81549347390408067</v>
      </c>
      <c r="AX326" s="20">
        <f t="shared" si="132"/>
        <v>-0.68667884943374702</v>
      </c>
      <c r="AY326" s="20">
        <f t="shared" si="133"/>
        <v>0.47152784225965461</v>
      </c>
      <c r="AZ326" s="20">
        <f t="shared" si="134"/>
        <v>-48.14739184363647</v>
      </c>
      <c r="BA326" s="20">
        <f t="shared" si="135"/>
        <v>2318.1713413446719</v>
      </c>
      <c r="BB326" s="20">
        <f t="shared" si="136"/>
        <v>-1.9117960372193608</v>
      </c>
      <c r="BC326" s="20">
        <f t="shared" si="137"/>
        <v>3.6549640879276515</v>
      </c>
      <c r="BD326" s="20">
        <f t="shared" si="138"/>
        <v>2322.2978332748589</v>
      </c>
      <c r="BE326" s="39">
        <f t="shared" si="139"/>
        <v>48.190225495165087</v>
      </c>
    </row>
    <row r="327" spans="1:57" ht="13.8" x14ac:dyDescent="0.25">
      <c r="A327" s="25">
        <v>97</v>
      </c>
      <c r="B327" s="43">
        <f>Samples!Q98</f>
        <v>105</v>
      </c>
      <c r="C327" s="43">
        <f>Samples!R98</f>
        <v>126</v>
      </c>
      <c r="D327" s="43">
        <f>Samples!S98</f>
        <v>146</v>
      </c>
      <c r="F327" s="20">
        <f t="shared" si="140"/>
        <v>0.41176470588235292</v>
      </c>
      <c r="G327" s="20">
        <f t="shared" si="141"/>
        <v>0.49411764705882355</v>
      </c>
      <c r="H327" s="20">
        <f t="shared" si="142"/>
        <v>0.5725490196078431</v>
      </c>
      <c r="J327" s="20">
        <f t="shared" si="143"/>
        <v>0.14146577334534183</v>
      </c>
      <c r="K327" s="20">
        <f t="shared" si="144"/>
        <v>0.20885546042987735</v>
      </c>
      <c r="L327" s="20">
        <f t="shared" si="145"/>
        <v>0.28766348030659067</v>
      </c>
      <c r="N327" s="20">
        <f t="shared" si="146"/>
        <v>0.18495045577268271</v>
      </c>
      <c r="O327" s="20">
        <f t="shared" si="147"/>
        <v>0.20021835199080379</v>
      </c>
      <c r="P327" s="20">
        <f t="shared" si="148"/>
        <v>0.30104999834022089</v>
      </c>
      <c r="R327" s="22">
        <f t="shared" si="149"/>
        <v>51.86188986475473</v>
      </c>
      <c r="S327" s="23">
        <f t="shared" si="150"/>
        <v>-2.7708300521497864</v>
      </c>
      <c r="T327" s="23">
        <f t="shared" si="151"/>
        <v>-13.283490025678901</v>
      </c>
      <c r="V327" s="20">
        <f t="shared" si="152"/>
        <v>53.607688131313374</v>
      </c>
      <c r="W327" s="20">
        <f t="shared" si="153"/>
        <v>0.25590819764327666</v>
      </c>
      <c r="X327" s="20">
        <f t="shared" si="154"/>
        <v>-1.7764396316927056</v>
      </c>
      <c r="Z327" s="20">
        <f t="shared" si="155"/>
        <v>1.8085563560647699</v>
      </c>
      <c r="AA327" s="20">
        <f t="shared" si="156"/>
        <v>-0.40016129315265603</v>
      </c>
      <c r="AB327" s="20">
        <f t="shared" si="157"/>
        <v>-0.65610839150570688</v>
      </c>
      <c r="AD327" s="20">
        <f t="shared" si="158"/>
        <v>0.19458227856147575</v>
      </c>
      <c r="AE327" s="20">
        <f t="shared" si="159"/>
        <v>0.20021835199080379</v>
      </c>
      <c r="AF327" s="20">
        <f t="shared" si="160"/>
        <v>0.27644627946760414</v>
      </c>
      <c r="AH327" s="20">
        <f t="shared" si="161"/>
        <v>0.57947463183324122</v>
      </c>
      <c r="AI327" s="20">
        <f t="shared" si="162"/>
        <v>0.58501629193754079</v>
      </c>
      <c r="AJ327" s="20">
        <f t="shared" si="163"/>
        <v>0.6514337420659353</v>
      </c>
      <c r="AX327" s="20">
        <f t="shared" si="132"/>
        <v>-12.926678893428758</v>
      </c>
      <c r="AY327" s="20">
        <f t="shared" si="133"/>
        <v>167.09902721381653</v>
      </c>
      <c r="AZ327" s="20">
        <f t="shared" si="134"/>
        <v>-61.273207192950927</v>
      </c>
      <c r="BA327" s="20">
        <f t="shared" si="135"/>
        <v>3754.4059197102933</v>
      </c>
      <c r="BB327" s="20">
        <f t="shared" si="136"/>
        <v>-13.463404073881735</v>
      </c>
      <c r="BC327" s="20">
        <f t="shared" si="137"/>
        <v>181.2632492566153</v>
      </c>
      <c r="BD327" s="20">
        <f t="shared" si="138"/>
        <v>4102.7681961807248</v>
      </c>
      <c r="BE327" s="39">
        <f t="shared" si="139"/>
        <v>64.052854707504835</v>
      </c>
    </row>
    <row r="328" spans="1:57" ht="13.8" x14ac:dyDescent="0.25">
      <c r="A328" s="25">
        <v>98</v>
      </c>
      <c r="B328" s="43">
        <f>Samples!Q99</f>
        <v>100</v>
      </c>
      <c r="C328" s="43">
        <f>Samples!R99</f>
        <v>92</v>
      </c>
      <c r="D328" s="43">
        <f>Samples!S99</f>
        <v>127</v>
      </c>
      <c r="F328" s="20">
        <f t="shared" si="140"/>
        <v>0.39215686274509803</v>
      </c>
      <c r="G328" s="20">
        <f t="shared" si="141"/>
        <v>0.36078431372549019</v>
      </c>
      <c r="H328" s="20">
        <f t="shared" si="142"/>
        <v>0.49803921568627452</v>
      </c>
      <c r="J328" s="20">
        <f t="shared" si="143"/>
        <v>0.12763471763104536</v>
      </c>
      <c r="K328" s="20">
        <f t="shared" si="144"/>
        <v>0.10721025789166257</v>
      </c>
      <c r="L328" s="20">
        <f t="shared" si="145"/>
        <v>0.21244982387450279</v>
      </c>
      <c r="N328" s="20">
        <f t="shared" si="146"/>
        <v>0.12932213898244937</v>
      </c>
      <c r="O328" s="20">
        <f t="shared" si="147"/>
        <v>0.11915079469621641</v>
      </c>
      <c r="P328" s="20">
        <f t="shared" si="148"/>
        <v>0.21717637038368023</v>
      </c>
      <c r="R328" s="22">
        <f t="shared" si="149"/>
        <v>41.080833178977976</v>
      </c>
      <c r="S328" s="23">
        <f t="shared" si="150"/>
        <v>11.125976123196269</v>
      </c>
      <c r="T328" s="23">
        <f t="shared" si="151"/>
        <v>-18.433741479521927</v>
      </c>
      <c r="V328" s="20">
        <f t="shared" si="152"/>
        <v>46.381300373176238</v>
      </c>
      <c r="W328" s="20">
        <f t="shared" si="153"/>
        <v>0.48275418007531701</v>
      </c>
      <c r="X328" s="20">
        <f t="shared" si="154"/>
        <v>-1.0277590309564533</v>
      </c>
      <c r="Z328" s="20">
        <f t="shared" si="155"/>
        <v>1.0762795964273444</v>
      </c>
      <c r="AA328" s="20">
        <f t="shared" si="156"/>
        <v>5.0197115255654526E-2</v>
      </c>
      <c r="AB328" s="20">
        <f t="shared" si="157"/>
        <v>-0.71035731164482452</v>
      </c>
      <c r="AD328" s="20">
        <f t="shared" si="158"/>
        <v>0.13605695842446014</v>
      </c>
      <c r="AE328" s="20">
        <f t="shared" si="159"/>
        <v>0.11915079469621641</v>
      </c>
      <c r="AF328" s="20">
        <f t="shared" si="160"/>
        <v>0.19942733735875137</v>
      </c>
      <c r="AH328" s="20">
        <f t="shared" si="161"/>
        <v>0.51432810034103027</v>
      </c>
      <c r="AI328" s="20">
        <f t="shared" si="162"/>
        <v>0.49207614809463773</v>
      </c>
      <c r="AJ328" s="20">
        <f t="shared" si="163"/>
        <v>0.58424485549224736</v>
      </c>
      <c r="AX328" s="20">
        <f t="shared" si="132"/>
        <v>-14.448637964906375</v>
      </c>
      <c r="AY328" s="20">
        <f t="shared" si="133"/>
        <v>208.76313904093382</v>
      </c>
      <c r="AZ328" s="20">
        <f t="shared" si="134"/>
        <v>-64.471161924831705</v>
      </c>
      <c r="BA328" s="20">
        <f t="shared" si="135"/>
        <v>4156.5307199378694</v>
      </c>
      <c r="BB328" s="20">
        <f t="shared" si="136"/>
        <v>9.4637747660596148</v>
      </c>
      <c r="BC328" s="20">
        <f t="shared" si="137"/>
        <v>89.563032822706717</v>
      </c>
      <c r="BD328" s="20">
        <f t="shared" si="138"/>
        <v>4454.8568918015108</v>
      </c>
      <c r="BE328" s="39">
        <f t="shared" si="139"/>
        <v>66.744714336054443</v>
      </c>
    </row>
    <row r="329" spans="1:57" ht="13.8" x14ac:dyDescent="0.25">
      <c r="A329" s="25">
        <v>99</v>
      </c>
      <c r="B329" s="43">
        <f>Samples!Q100</f>
        <v>66</v>
      </c>
      <c r="C329" s="43">
        <f>Samples!R100</f>
        <v>63</v>
      </c>
      <c r="D329" s="43">
        <f>Samples!S100</f>
        <v>43</v>
      </c>
      <c r="F329" s="20">
        <f t="shared" si="140"/>
        <v>0.25882352941176473</v>
      </c>
      <c r="G329" s="20">
        <f t="shared" si="141"/>
        <v>0.24705882352941178</v>
      </c>
      <c r="H329" s="20">
        <f t="shared" si="142"/>
        <v>0.16862745098039217</v>
      </c>
      <c r="J329" s="20">
        <f t="shared" si="143"/>
        <v>5.4626675563190397E-2</v>
      </c>
      <c r="K329" s="20">
        <f t="shared" si="144"/>
        <v>4.9847548473068659E-2</v>
      </c>
      <c r="L329" s="20">
        <f t="shared" si="145"/>
        <v>2.4259863569649959E-2</v>
      </c>
      <c r="N329" s="20">
        <f t="shared" si="146"/>
        <v>4.4732429710550893E-2</v>
      </c>
      <c r="O329" s="20">
        <f t="shared" si="147"/>
        <v>4.901616004240171E-2</v>
      </c>
      <c r="P329" s="20">
        <f t="shared" si="148"/>
        <v>3.0055122939311646E-2</v>
      </c>
      <c r="R329" s="22">
        <f t="shared" si="149"/>
        <v>26.452612122087267</v>
      </c>
      <c r="S329" s="23">
        <f t="shared" si="150"/>
        <v>-2.4647866836974561</v>
      </c>
      <c r="T329" s="23">
        <f t="shared" si="151"/>
        <v>12.753822553006156</v>
      </c>
      <c r="V329" s="20">
        <f t="shared" si="152"/>
        <v>29.469914339734668</v>
      </c>
      <c r="W329" s="20">
        <f t="shared" si="153"/>
        <v>0.4564697683557033</v>
      </c>
      <c r="X329" s="20">
        <f t="shared" si="154"/>
        <v>1.7617015078249056</v>
      </c>
      <c r="Z329" s="20">
        <f t="shared" si="155"/>
        <v>0.44275905237021007</v>
      </c>
      <c r="AA329" s="20">
        <f t="shared" si="156"/>
        <v>4.4857670972664021E-2</v>
      </c>
      <c r="AB329" s="20">
        <f t="shared" si="157"/>
        <v>0.22243966381002261</v>
      </c>
      <c r="AD329" s="20">
        <f t="shared" si="158"/>
        <v>4.7061998643399147E-2</v>
      </c>
      <c r="AE329" s="20">
        <f t="shared" si="159"/>
        <v>4.901616004240171E-2</v>
      </c>
      <c r="AF329" s="20">
        <f t="shared" si="160"/>
        <v>2.759882730882612E-2</v>
      </c>
      <c r="AH329" s="20">
        <f t="shared" si="161"/>
        <v>0.36104122078852979</v>
      </c>
      <c r="AI329" s="20">
        <f t="shared" si="162"/>
        <v>0.36597079415592471</v>
      </c>
      <c r="AJ329" s="20">
        <f t="shared" si="163"/>
        <v>0.30220168139089393</v>
      </c>
      <c r="AX329" s="20">
        <f t="shared" si="132"/>
        <v>-14.519254929488248</v>
      </c>
      <c r="AY329" s="20">
        <f t="shared" si="133"/>
        <v>210.80876370746878</v>
      </c>
      <c r="AZ329" s="20">
        <f t="shared" si="134"/>
        <v>-49.342326110129093</v>
      </c>
      <c r="BA329" s="20">
        <f t="shared" si="135"/>
        <v>2434.6651459583272</v>
      </c>
      <c r="BB329" s="20">
        <f t="shared" si="136"/>
        <v>36.942943192999635</v>
      </c>
      <c r="BC329" s="20">
        <f t="shared" si="137"/>
        <v>1364.7810517611981</v>
      </c>
      <c r="BD329" s="20">
        <f t="shared" si="138"/>
        <v>4010.2549614269938</v>
      </c>
      <c r="BE329" s="39">
        <f t="shared" si="139"/>
        <v>63.326573896169322</v>
      </c>
    </row>
    <row r="330" spans="1:57" ht="13.8" x14ac:dyDescent="0.25">
      <c r="A330" s="25">
        <v>100</v>
      </c>
      <c r="B330" s="43">
        <f>Samples!Q101</f>
        <v>93</v>
      </c>
      <c r="C330" s="43">
        <f>Samples!R101</f>
        <v>78</v>
      </c>
      <c r="D330" s="43">
        <f>Samples!S101</f>
        <v>93</v>
      </c>
      <c r="F330" s="20">
        <f t="shared" si="140"/>
        <v>0.36470588235294116</v>
      </c>
      <c r="G330" s="20">
        <f t="shared" si="141"/>
        <v>0.30588235294117649</v>
      </c>
      <c r="H330" s="20">
        <f t="shared" si="142"/>
        <v>0.36470588235294116</v>
      </c>
      <c r="J330" s="20">
        <f t="shared" si="143"/>
        <v>0.1096501767585446</v>
      </c>
      <c r="K330" s="20">
        <f t="shared" si="144"/>
        <v>7.6352082797525631E-2</v>
      </c>
      <c r="L330" s="20">
        <f t="shared" si="145"/>
        <v>0.1096501767585446</v>
      </c>
      <c r="N330" s="20">
        <f t="shared" si="146"/>
        <v>9.2315094608536263E-2</v>
      </c>
      <c r="O330" s="20">
        <f t="shared" si="147"/>
        <v>8.5835379957623831E-2</v>
      </c>
      <c r="P330" s="20">
        <f t="shared" si="148"/>
        <v>0.11543990968990162</v>
      </c>
      <c r="R330" s="22">
        <f t="shared" si="149"/>
        <v>35.169766344733979</v>
      </c>
      <c r="S330" s="23">
        <f t="shared" si="150"/>
        <v>9.2725074234923373</v>
      </c>
      <c r="T330" s="23">
        <f t="shared" si="151"/>
        <v>-6.4303499756206861</v>
      </c>
      <c r="V330" s="20">
        <f t="shared" si="152"/>
        <v>36.935636714030913</v>
      </c>
      <c r="W330" s="20">
        <f t="shared" si="153"/>
        <v>0.3104682981989102</v>
      </c>
      <c r="X330" s="20">
        <f t="shared" si="154"/>
        <v>-0.60634046131128905</v>
      </c>
      <c r="Z330" s="20">
        <f t="shared" si="155"/>
        <v>0.77534412032681743</v>
      </c>
      <c r="AA330" s="20">
        <f t="shared" si="156"/>
        <v>0.16207415186502899</v>
      </c>
      <c r="AB330" s="20">
        <f t="shared" si="157"/>
        <v>-0.20967241776428389</v>
      </c>
      <c r="AD330" s="20">
        <f t="shared" si="158"/>
        <v>9.7122666605508959E-2</v>
      </c>
      <c r="AE330" s="20">
        <f t="shared" si="159"/>
        <v>8.5835379957623831E-2</v>
      </c>
      <c r="AF330" s="20">
        <f t="shared" si="160"/>
        <v>0.10600542671249001</v>
      </c>
      <c r="AH330" s="20">
        <f t="shared" si="161"/>
        <v>0.45966369023262243</v>
      </c>
      <c r="AI330" s="20">
        <f t="shared" si="162"/>
        <v>0.44111867538563776</v>
      </c>
      <c r="AJ330" s="20">
        <f t="shared" si="163"/>
        <v>0.47327042526374119</v>
      </c>
      <c r="AX330" s="20">
        <f t="shared" si="132"/>
        <v>-16.707178626053953</v>
      </c>
      <c r="AY330" s="20">
        <f t="shared" si="133"/>
        <v>279.12981764287406</v>
      </c>
      <c r="AZ330" s="20">
        <f t="shared" si="134"/>
        <v>-65.117027785497328</v>
      </c>
      <c r="BA330" s="20">
        <f t="shared" si="135"/>
        <v>4240.2273076172314</v>
      </c>
      <c r="BB330" s="20">
        <f t="shared" si="136"/>
        <v>32.635474130850554</v>
      </c>
      <c r="BC330" s="20">
        <f t="shared" si="137"/>
        <v>1065.0741717454157</v>
      </c>
      <c r="BD330" s="20">
        <f t="shared" si="138"/>
        <v>5584.4312970055207</v>
      </c>
      <c r="BE330" s="39">
        <f t="shared" si="139"/>
        <v>74.729052563280376</v>
      </c>
    </row>
    <row r="331" spans="1:57" ht="13.8" x14ac:dyDescent="0.25">
      <c r="A331" s="25">
        <v>101</v>
      </c>
      <c r="B331" s="43">
        <f>Samples!Q102</f>
        <v>61</v>
      </c>
      <c r="C331" s="43">
        <f>Samples!R102</f>
        <v>55</v>
      </c>
      <c r="D331" s="43">
        <f>Samples!S102</f>
        <v>54</v>
      </c>
      <c r="F331" s="20">
        <f t="shared" si="140"/>
        <v>0.23921568627450981</v>
      </c>
      <c r="G331" s="20">
        <f t="shared" si="141"/>
        <v>0.21568627450980393</v>
      </c>
      <c r="H331" s="20">
        <f t="shared" si="142"/>
        <v>0.21176470588235294</v>
      </c>
      <c r="J331" s="20">
        <f t="shared" si="143"/>
        <v>4.6802390306094815E-2</v>
      </c>
      <c r="K331" s="20">
        <f t="shared" si="144"/>
        <v>3.833034439919461E-2</v>
      </c>
      <c r="L331" s="20">
        <f t="shared" si="145"/>
        <v>3.7013495066766683E-2</v>
      </c>
      <c r="N331" s="20">
        <f t="shared" si="146"/>
        <v>3.9689172778936882E-2</v>
      </c>
      <c r="O331" s="20">
        <f t="shared" si="147"/>
        <v>4.0036424837200296E-2</v>
      </c>
      <c r="P331" s="20">
        <f t="shared" si="148"/>
        <v>4.0653590246253361E-2</v>
      </c>
      <c r="R331" s="22">
        <f t="shared" si="149"/>
        <v>23.683480191342547</v>
      </c>
      <c r="S331" s="23">
        <f t="shared" si="150"/>
        <v>2.4147652033629785</v>
      </c>
      <c r="T331" s="23">
        <f t="shared" si="151"/>
        <v>1.5771416471334843</v>
      </c>
      <c r="V331" s="20">
        <f t="shared" si="152"/>
        <v>23.858451348237388</v>
      </c>
      <c r="W331" s="20">
        <f t="shared" si="153"/>
        <v>0.12118332882272753</v>
      </c>
      <c r="X331" s="20">
        <f t="shared" si="154"/>
        <v>0.57856837646743797</v>
      </c>
      <c r="Z331" s="20">
        <f t="shared" si="155"/>
        <v>0.36164582264044398</v>
      </c>
      <c r="AA331" s="20">
        <f t="shared" si="156"/>
        <v>4.9123132804341232E-2</v>
      </c>
      <c r="AB331" s="20">
        <f t="shared" si="157"/>
        <v>2.0747545480801211E-2</v>
      </c>
      <c r="AD331" s="20">
        <f t="shared" si="158"/>
        <v>4.1756099714820499E-2</v>
      </c>
      <c r="AE331" s="20">
        <f t="shared" si="159"/>
        <v>4.0036424837200296E-2</v>
      </c>
      <c r="AF331" s="20">
        <f t="shared" si="160"/>
        <v>3.7331120519975537E-2</v>
      </c>
      <c r="AH331" s="20">
        <f t="shared" si="161"/>
        <v>0.34692849757347205</v>
      </c>
      <c r="AI331" s="20">
        <f t="shared" si="162"/>
        <v>0.34209896716674609</v>
      </c>
      <c r="AJ331" s="20">
        <f t="shared" si="163"/>
        <v>0.33421325893107867</v>
      </c>
      <c r="AX331" s="20">
        <f t="shared" si="132"/>
        <v>-8.0833675345998444</v>
      </c>
      <c r="AY331" s="20">
        <f t="shared" si="133"/>
        <v>65.340830699422767</v>
      </c>
      <c r="AZ331" s="20">
        <f t="shared" si="134"/>
        <v>-34.510344035276034</v>
      </c>
      <c r="BA331" s="20">
        <f t="shared" si="135"/>
        <v>1190.9638454331121</v>
      </c>
      <c r="BB331" s="20">
        <f t="shared" si="136"/>
        <v>17.315340094170772</v>
      </c>
      <c r="BC331" s="20">
        <f t="shared" si="137"/>
        <v>299.82100257679787</v>
      </c>
      <c r="BD331" s="20">
        <f t="shared" si="138"/>
        <v>1556.1256787093325</v>
      </c>
      <c r="BE331" s="39">
        <f t="shared" si="139"/>
        <v>39.447758855343515</v>
      </c>
    </row>
    <row r="332" spans="1:57" ht="13.8" x14ac:dyDescent="0.25">
      <c r="A332" s="25">
        <v>102</v>
      </c>
      <c r="B332" s="43">
        <f>Samples!Q103</f>
        <v>48</v>
      </c>
      <c r="C332" s="43">
        <f>Samples!R103</f>
        <v>63</v>
      </c>
      <c r="D332" s="43">
        <f>Samples!S103</f>
        <v>61</v>
      </c>
      <c r="F332" s="20">
        <f t="shared" si="140"/>
        <v>0.18823529411764706</v>
      </c>
      <c r="G332" s="20">
        <f t="shared" si="141"/>
        <v>0.24705882352941178</v>
      </c>
      <c r="H332" s="20">
        <f t="shared" si="142"/>
        <v>0.23921568627450981</v>
      </c>
      <c r="J332" s="20">
        <f t="shared" si="143"/>
        <v>2.9669104755264908E-2</v>
      </c>
      <c r="K332" s="20">
        <f t="shared" si="144"/>
        <v>4.9847548473068659E-2</v>
      </c>
      <c r="L332" s="20">
        <f t="shared" si="145"/>
        <v>4.6802390306094815E-2</v>
      </c>
      <c r="N332" s="20">
        <f t="shared" si="146"/>
        <v>3.8508853585290714E-2</v>
      </c>
      <c r="O332" s="20">
        <f t="shared" si="147"/>
        <v>4.5337750919008067E-2</v>
      </c>
      <c r="P332" s="20">
        <f t="shared" si="148"/>
        <v>5.1000113485709521E-2</v>
      </c>
      <c r="R332" s="22">
        <f t="shared" si="149"/>
        <v>25.362931739297828</v>
      </c>
      <c r="S332" s="23">
        <f t="shared" si="150"/>
        <v>-6.5611387203890761</v>
      </c>
      <c r="T332" s="23">
        <f t="shared" si="151"/>
        <v>-0.77505268093145396</v>
      </c>
      <c r="V332" s="20">
        <f t="shared" si="152"/>
        <v>26.209302821301616</v>
      </c>
      <c r="W332" s="20">
        <f t="shared" si="153"/>
        <v>0.25482578313222848</v>
      </c>
      <c r="X332" s="20">
        <f t="shared" si="154"/>
        <v>-3.0240097876562864</v>
      </c>
      <c r="Z332" s="20">
        <f t="shared" si="155"/>
        <v>0.40953227703132455</v>
      </c>
      <c r="AA332" s="20">
        <f t="shared" si="156"/>
        <v>-0.11237550390809234</v>
      </c>
      <c r="AB332" s="20">
        <f t="shared" si="157"/>
        <v>-9.2034674568746051E-4</v>
      </c>
      <c r="AD332" s="20">
        <f t="shared" si="158"/>
        <v>4.051431203081611E-2</v>
      </c>
      <c r="AE332" s="20">
        <f t="shared" si="159"/>
        <v>4.5337750919008067E-2</v>
      </c>
      <c r="AF332" s="20">
        <f t="shared" si="160"/>
        <v>4.6832060133801215E-2</v>
      </c>
      <c r="AH332" s="20">
        <f t="shared" si="161"/>
        <v>0.34345472031178931</v>
      </c>
      <c r="AI332" s="20">
        <f t="shared" si="162"/>
        <v>0.35657699775256746</v>
      </c>
      <c r="AJ332" s="20">
        <f t="shared" si="163"/>
        <v>0.36045226115722473</v>
      </c>
      <c r="AX332" s="20">
        <f t="shared" si="132"/>
        <v>-19.665511286953127</v>
      </c>
      <c r="AY332" s="20">
        <f t="shared" si="133"/>
        <v>386.73233417728079</v>
      </c>
      <c r="AZ332" s="20">
        <f t="shared" si="134"/>
        <v>-62.83029924676439</v>
      </c>
      <c r="BA332" s="20">
        <f t="shared" si="135"/>
        <v>3947.6465034379621</v>
      </c>
      <c r="BB332" s="20">
        <f t="shared" si="136"/>
        <v>17.391640725384548</v>
      </c>
      <c r="BC332" s="20">
        <f t="shared" si="137"/>
        <v>302.46916712085437</v>
      </c>
      <c r="BD332" s="20">
        <f t="shared" si="138"/>
        <v>4636.8480047360972</v>
      </c>
      <c r="BE332" s="39">
        <f t="shared" si="139"/>
        <v>68.094405091285566</v>
      </c>
    </row>
    <row r="333" spans="1:57" ht="13.8" x14ac:dyDescent="0.25">
      <c r="A333" s="25">
        <v>103</v>
      </c>
      <c r="B333" s="43">
        <f>Samples!Q104</f>
        <v>52</v>
      </c>
      <c r="C333" s="43">
        <f>Samples!R104</f>
        <v>49</v>
      </c>
      <c r="D333" s="43">
        <f>Samples!S104</f>
        <v>56</v>
      </c>
      <c r="F333" s="20">
        <f t="shared" si="140"/>
        <v>0.20392156862745098</v>
      </c>
      <c r="G333" s="20">
        <f t="shared" si="141"/>
        <v>0.19215686274509805</v>
      </c>
      <c r="H333" s="20">
        <f t="shared" si="142"/>
        <v>0.2196078431372549</v>
      </c>
      <c r="J333" s="20">
        <f t="shared" si="143"/>
        <v>3.4459964373457802E-2</v>
      </c>
      <c r="K333" s="20">
        <f t="shared" si="144"/>
        <v>3.0827699054175449E-2</v>
      </c>
      <c r="L333" s="20">
        <f t="shared" si="145"/>
        <v>3.9674125471536634E-2</v>
      </c>
      <c r="N333" s="20">
        <f t="shared" si="146"/>
        <v>3.23964541369995E-2</v>
      </c>
      <c r="O333" s="20">
        <f t="shared" si="147"/>
        <v>3.2238630648388354E-2</v>
      </c>
      <c r="P333" s="20">
        <f t="shared" si="148"/>
        <v>4.2049995300361021E-2</v>
      </c>
      <c r="R333" s="22">
        <f t="shared" si="149"/>
        <v>20.919021737372546</v>
      </c>
      <c r="S333" s="23">
        <f t="shared" si="150"/>
        <v>2.9795147955049006</v>
      </c>
      <c r="T333" s="23">
        <f t="shared" si="151"/>
        <v>-3.9458901254863954</v>
      </c>
      <c r="V333" s="20">
        <f t="shared" si="152"/>
        <v>21.495418761859671</v>
      </c>
      <c r="W333" s="20">
        <f t="shared" si="153"/>
        <v>0.23210162284385238</v>
      </c>
      <c r="X333" s="20">
        <f t="shared" si="154"/>
        <v>-0.92404353200668632</v>
      </c>
      <c r="Z333" s="20">
        <f t="shared" si="155"/>
        <v>0.29120897155643988</v>
      </c>
      <c r="AA333" s="20">
        <f t="shared" si="156"/>
        <v>1.502045871845132E-2</v>
      </c>
      <c r="AB333" s="20">
        <f t="shared" si="157"/>
        <v>-6.2394265413255698E-2</v>
      </c>
      <c r="AD333" s="20">
        <f t="shared" si="158"/>
        <v>3.4083591937926878E-2</v>
      </c>
      <c r="AE333" s="20">
        <f t="shared" si="159"/>
        <v>3.2238630648388354E-2</v>
      </c>
      <c r="AF333" s="20">
        <f t="shared" si="160"/>
        <v>3.8613402479670357E-2</v>
      </c>
      <c r="AH333" s="20">
        <f t="shared" si="161"/>
        <v>0.3242264583614628</v>
      </c>
      <c r="AI333" s="20">
        <f t="shared" si="162"/>
        <v>0.318267428770453</v>
      </c>
      <c r="AJ333" s="20">
        <f t="shared" si="163"/>
        <v>0.33799687939788498</v>
      </c>
      <c r="AX333" s="20">
        <f t="shared" si="132"/>
        <v>-15.588795630738922</v>
      </c>
      <c r="AY333" s="20">
        <f t="shared" si="133"/>
        <v>243.0105492169449</v>
      </c>
      <c r="AZ333" s="20">
        <f t="shared" si="134"/>
        <v>-48.158316803553042</v>
      </c>
      <c r="BA333" s="20">
        <f t="shared" si="135"/>
        <v>2319.2234773513792</v>
      </c>
      <c r="BB333" s="20">
        <f t="shared" si="136"/>
        <v>25.501129694521904</v>
      </c>
      <c r="BC333" s="20">
        <f t="shared" si="137"/>
        <v>650.30761569682682</v>
      </c>
      <c r="BD333" s="20">
        <f t="shared" si="138"/>
        <v>3212.541642265151</v>
      </c>
      <c r="BE333" s="39">
        <f t="shared" si="139"/>
        <v>56.679287594897936</v>
      </c>
    </row>
    <row r="334" spans="1:57" ht="13.8" x14ac:dyDescent="0.25">
      <c r="A334" s="25">
        <v>104</v>
      </c>
      <c r="B334" s="43">
        <f>Samples!Q105</f>
        <v>31</v>
      </c>
      <c r="C334" s="43">
        <f>Samples!R105</f>
        <v>30</v>
      </c>
      <c r="D334" s="43">
        <f>Samples!S105</f>
        <v>15</v>
      </c>
      <c r="F334" s="20">
        <f t="shared" si="140"/>
        <v>0.12156862745098039</v>
      </c>
      <c r="G334" s="20">
        <f t="shared" si="141"/>
        <v>0.11764705882352941</v>
      </c>
      <c r="H334" s="20">
        <f t="shared" si="142"/>
        <v>5.8823529411764705E-2</v>
      </c>
      <c r="J334" s="20">
        <f t="shared" si="143"/>
        <v>1.3779711331853933E-2</v>
      </c>
      <c r="K334" s="20">
        <f t="shared" si="144"/>
        <v>1.305859685975482E-2</v>
      </c>
      <c r="L334" s="20">
        <f t="shared" si="145"/>
        <v>4.8219835700158437E-3</v>
      </c>
      <c r="N334" s="20">
        <f t="shared" si="146"/>
        <v>1.1222875224692747E-2</v>
      </c>
      <c r="O334" s="20">
        <f t="shared" si="147"/>
        <v>1.2617222317003938E-2</v>
      </c>
      <c r="P334" s="20">
        <f t="shared" si="148"/>
        <v>6.4058285576876154E-3</v>
      </c>
      <c r="R334" s="22">
        <f t="shared" si="149"/>
        <v>11.005107330918062</v>
      </c>
      <c r="S334" s="23">
        <f t="shared" si="150"/>
        <v>-2.5458262990834255</v>
      </c>
      <c r="T334" s="23">
        <f t="shared" si="151"/>
        <v>9.8132234473876814</v>
      </c>
      <c r="V334" s="20">
        <f t="shared" si="152"/>
        <v>14.963053610092114</v>
      </c>
      <c r="W334" s="20">
        <f t="shared" si="153"/>
        <v>0.74441352312444964</v>
      </c>
      <c r="X334" s="20">
        <f t="shared" si="154"/>
        <v>1.8246286600386012</v>
      </c>
      <c r="Z334" s="20">
        <f t="shared" si="155"/>
        <v>0.113970359811713</v>
      </c>
      <c r="AA334" s="20">
        <f t="shared" si="156"/>
        <v>9.619084243452895E-3</v>
      </c>
      <c r="AB334" s="20">
        <f t="shared" si="157"/>
        <v>7.1903760224762817E-2</v>
      </c>
      <c r="AD334" s="20">
        <f t="shared" si="158"/>
        <v>1.1807338479424247E-2</v>
      </c>
      <c r="AE334" s="20">
        <f t="shared" si="159"/>
        <v>1.2617222317003938E-2</v>
      </c>
      <c r="AF334" s="20">
        <f t="shared" si="160"/>
        <v>5.88230354241287E-3</v>
      </c>
      <c r="AH334" s="20">
        <f t="shared" si="161"/>
        <v>0.22771099680629919</v>
      </c>
      <c r="AI334" s="20">
        <f t="shared" si="162"/>
        <v>0.23280264940446604</v>
      </c>
      <c r="AJ334" s="20">
        <f t="shared" si="163"/>
        <v>0.18373653216752764</v>
      </c>
      <c r="AX334" s="20">
        <f t="shared" si="132"/>
        <v>-19.396332938988618</v>
      </c>
      <c r="AY334" s="20">
        <f t="shared" si="133"/>
        <v>376.21773148009481</v>
      </c>
      <c r="AZ334" s="20">
        <f t="shared" si="134"/>
        <v>-35.089362899484442</v>
      </c>
      <c r="BA334" s="20">
        <f t="shared" si="135"/>
        <v>1231.2633886917151</v>
      </c>
      <c r="BB334" s="20">
        <f t="shared" si="136"/>
        <v>23.249949529014188</v>
      </c>
      <c r="BC334" s="20">
        <f t="shared" si="137"/>
        <v>540.5601531017071</v>
      </c>
      <c r="BD334" s="20">
        <f t="shared" si="138"/>
        <v>2148.0412732735167</v>
      </c>
      <c r="BE334" s="39">
        <f t="shared" si="139"/>
        <v>46.346966171190935</v>
      </c>
    </row>
    <row r="335" spans="1:57" ht="13.8" x14ac:dyDescent="0.25">
      <c r="A335" s="25">
        <v>105</v>
      </c>
      <c r="B335" s="43">
        <f>Samples!Q106</f>
        <v>48</v>
      </c>
      <c r="C335" s="43">
        <f>Samples!R106</f>
        <v>59</v>
      </c>
      <c r="D335" s="43">
        <f>Samples!S106</f>
        <v>56</v>
      </c>
      <c r="F335" s="20">
        <f t="shared" si="140"/>
        <v>0.18823529411764706</v>
      </c>
      <c r="G335" s="20">
        <f t="shared" si="141"/>
        <v>0.23137254901960785</v>
      </c>
      <c r="H335" s="20">
        <f t="shared" si="142"/>
        <v>0.2196078431372549</v>
      </c>
      <c r="J335" s="20">
        <f t="shared" si="143"/>
        <v>2.9669104755264908E-2</v>
      </c>
      <c r="K335" s="20">
        <f t="shared" si="144"/>
        <v>4.3868603694777429E-2</v>
      </c>
      <c r="L335" s="20">
        <f t="shared" si="145"/>
        <v>3.9674125471536634E-2</v>
      </c>
      <c r="N335" s="20">
        <f t="shared" si="146"/>
        <v>3.5084131129936018E-2</v>
      </c>
      <c r="O335" s="20">
        <f t="shared" si="147"/>
        <v>4.0546948892519079E-2</v>
      </c>
      <c r="P335" s="20">
        <f t="shared" si="148"/>
        <v>4.3512007542889655E-2</v>
      </c>
      <c r="R335" s="22">
        <f t="shared" si="149"/>
        <v>23.851442772311714</v>
      </c>
      <c r="S335" s="23">
        <f t="shared" si="150"/>
        <v>-5.2957070930185202</v>
      </c>
      <c r="T335" s="23">
        <f t="shared" si="151"/>
        <v>0.33547511954453713</v>
      </c>
      <c r="V335" s="20">
        <f t="shared" si="152"/>
        <v>24.434573446077195</v>
      </c>
      <c r="W335" s="20">
        <f t="shared" si="153"/>
        <v>0.21890872258348848</v>
      </c>
      <c r="X335" s="20">
        <f t="shared" si="154"/>
        <v>3.0783286864678558</v>
      </c>
      <c r="Z335" s="20">
        <f t="shared" si="155"/>
        <v>0.36625734559021339</v>
      </c>
      <c r="AA335" s="20">
        <f t="shared" si="156"/>
        <v>-7.8492390403433462E-2</v>
      </c>
      <c r="AB335" s="20">
        <f t="shared" si="157"/>
        <v>1.5459348316090103E-2</v>
      </c>
      <c r="AD335" s="20">
        <f t="shared" si="158"/>
        <v>3.6911237380258831E-2</v>
      </c>
      <c r="AE335" s="20">
        <f t="shared" si="159"/>
        <v>4.0546948892519079E-2</v>
      </c>
      <c r="AF335" s="20">
        <f t="shared" si="160"/>
        <v>3.9955929791450559E-2</v>
      </c>
      <c r="AH335" s="20">
        <f t="shared" si="161"/>
        <v>0.33295550626492604</v>
      </c>
      <c r="AI335" s="20">
        <f t="shared" si="162"/>
        <v>0.34354692045096308</v>
      </c>
      <c r="AJ335" s="20">
        <f t="shared" si="163"/>
        <v>0.34186954485324039</v>
      </c>
      <c r="AX335" s="20">
        <f t="shared" si="132"/>
        <v>-9.463003796018377</v>
      </c>
      <c r="AY335" s="20">
        <f t="shared" si="133"/>
        <v>89.548440843458209</v>
      </c>
      <c r="AZ335" s="20">
        <f t="shared" si="134"/>
        <v>-43.559022150544607</v>
      </c>
      <c r="BA335" s="20">
        <f t="shared" si="135"/>
        <v>1897.3884107116357</v>
      </c>
      <c r="BB335" s="20">
        <f t="shared" si="136"/>
        <v>20.64498894573552</v>
      </c>
      <c r="BC335" s="20">
        <f t="shared" si="137"/>
        <v>426.2155685695418</v>
      </c>
      <c r="BD335" s="20">
        <f t="shared" si="138"/>
        <v>2413.1524201246357</v>
      </c>
      <c r="BE335" s="39">
        <f t="shared" si="139"/>
        <v>49.123847774015381</v>
      </c>
    </row>
    <row r="336" spans="1:57" ht="13.8" x14ac:dyDescent="0.25">
      <c r="A336" s="25">
        <v>106</v>
      </c>
      <c r="B336" s="43">
        <f>Samples!Q107</f>
        <v>139</v>
      </c>
      <c r="C336" s="43">
        <f>Samples!R107</f>
        <v>126</v>
      </c>
      <c r="D336" s="43">
        <f>Samples!S107</f>
        <v>111</v>
      </c>
      <c r="F336" s="20">
        <f t="shared" si="140"/>
        <v>0.54509803921568623</v>
      </c>
      <c r="G336" s="20">
        <f t="shared" si="141"/>
        <v>0.49411764705882355</v>
      </c>
      <c r="H336" s="20">
        <f t="shared" si="142"/>
        <v>0.43529411764705883</v>
      </c>
      <c r="J336" s="20">
        <f t="shared" si="143"/>
        <v>0.25840541704714359</v>
      </c>
      <c r="K336" s="20">
        <f t="shared" si="144"/>
        <v>0.20885546042987735</v>
      </c>
      <c r="L336" s="20">
        <f t="shared" si="145"/>
        <v>0.15916906569426922</v>
      </c>
      <c r="N336" s="20">
        <f t="shared" si="146"/>
        <v>0.20998312299778171</v>
      </c>
      <c r="O336" s="20">
        <f t="shared" si="147"/>
        <v>0.21580242350679724</v>
      </c>
      <c r="P336" s="20">
        <f t="shared" si="148"/>
        <v>0.18117299237465415</v>
      </c>
      <c r="R336" s="22">
        <f t="shared" si="149"/>
        <v>53.578772347430601</v>
      </c>
      <c r="S336" s="23">
        <f t="shared" si="150"/>
        <v>2.3515561054409106</v>
      </c>
      <c r="T336" s="23">
        <f t="shared" si="151"/>
        <v>9.9652994345687418</v>
      </c>
      <c r="V336" s="20">
        <f t="shared" si="152"/>
        <v>54.5483442021428</v>
      </c>
      <c r="W336" s="20">
        <f t="shared" si="153"/>
        <v>0.18882504655451959</v>
      </c>
      <c r="X336" s="20">
        <f t="shared" si="154"/>
        <v>1.3390611096965899</v>
      </c>
      <c r="Z336" s="20">
        <f t="shared" si="155"/>
        <v>1.949326027343016</v>
      </c>
      <c r="AA336" s="20">
        <f t="shared" si="156"/>
        <v>0.32034282959673777</v>
      </c>
      <c r="AB336" s="20">
        <f t="shared" si="157"/>
        <v>0.46552867435955886</v>
      </c>
      <c r="AD336" s="20">
        <f t="shared" si="158"/>
        <v>0.2209185933695757</v>
      </c>
      <c r="AE336" s="20">
        <f t="shared" si="159"/>
        <v>0.21580242350679724</v>
      </c>
      <c r="AF336" s="20">
        <f t="shared" si="160"/>
        <v>0.16636638418241886</v>
      </c>
      <c r="AH336" s="20">
        <f t="shared" si="161"/>
        <v>0.60452011520597315</v>
      </c>
      <c r="AI336" s="20">
        <f t="shared" si="162"/>
        <v>0.59981700299509133</v>
      </c>
      <c r="AJ336" s="20">
        <f t="shared" si="163"/>
        <v>0.54999050582224762</v>
      </c>
      <c r="AX336" s="20">
        <f t="shared" si="132"/>
        <v>-17.577020882023362</v>
      </c>
      <c r="AY336" s="20">
        <f t="shared" si="133"/>
        <v>308.95166308708531</v>
      </c>
      <c r="AZ336" s="20">
        <f t="shared" si="134"/>
        <v>-65.31035232739319</v>
      </c>
      <c r="BA336" s="20">
        <f t="shared" si="135"/>
        <v>4265.4421211282333</v>
      </c>
      <c r="BB336" s="20">
        <f t="shared" si="136"/>
        <v>53.639635374046478</v>
      </c>
      <c r="BC336" s="20">
        <f t="shared" si="137"/>
        <v>2877.2104830606581</v>
      </c>
      <c r="BD336" s="20">
        <f t="shared" si="138"/>
        <v>7451.6042672759777</v>
      </c>
      <c r="BE336" s="39">
        <f t="shared" si="139"/>
        <v>86.322675278723707</v>
      </c>
    </row>
    <row r="337" spans="1:57" ht="13.8" x14ac:dyDescent="0.25">
      <c r="A337" s="25">
        <v>107</v>
      </c>
      <c r="B337" s="43">
        <f>Samples!Q108</f>
        <v>67</v>
      </c>
      <c r="C337" s="43">
        <f>Samples!R108</f>
        <v>55</v>
      </c>
      <c r="D337" s="43">
        <f>Samples!S108</f>
        <v>82</v>
      </c>
      <c r="F337" s="20">
        <f t="shared" si="140"/>
        <v>0.2627450980392157</v>
      </c>
      <c r="G337" s="20">
        <f t="shared" si="141"/>
        <v>0.21568627450980393</v>
      </c>
      <c r="H337" s="20">
        <f t="shared" si="142"/>
        <v>0.32156862745098042</v>
      </c>
      <c r="J337" s="20">
        <f t="shared" si="143"/>
        <v>5.6276666518430385E-2</v>
      </c>
      <c r="K337" s="20">
        <f t="shared" si="144"/>
        <v>3.833034439919461E-2</v>
      </c>
      <c r="L337" s="20">
        <f t="shared" si="145"/>
        <v>8.4549139107041121E-2</v>
      </c>
      <c r="N337" s="20">
        <f t="shared" si="146"/>
        <v>5.2176548038173599E-2</v>
      </c>
      <c r="O337" s="20">
        <f t="shared" si="147"/>
        <v>4.548272945965065E-2</v>
      </c>
      <c r="P337" s="20">
        <f t="shared" si="148"/>
        <v>8.60190734374323E-2</v>
      </c>
      <c r="R337" s="22">
        <f t="shared" si="149"/>
        <v>25.406974188683833</v>
      </c>
      <c r="S337" s="23">
        <f t="shared" si="150"/>
        <v>11.546810478440584</v>
      </c>
      <c r="T337" s="23">
        <f t="shared" si="151"/>
        <v>-14.421507926183729</v>
      </c>
      <c r="V337" s="20">
        <f t="shared" si="152"/>
        <v>31.41373999565241</v>
      </c>
      <c r="W337" s="20">
        <f t="shared" si="153"/>
        <v>0.62871244011886041</v>
      </c>
      <c r="X337" s="20">
        <f t="shared" si="154"/>
        <v>-0.89564944371576938</v>
      </c>
      <c r="Z337" s="20">
        <f t="shared" si="155"/>
        <v>0.41084185659066819</v>
      </c>
      <c r="AA337" s="20">
        <f t="shared" si="156"/>
        <v>6.6488615317301714E-2</v>
      </c>
      <c r="AB337" s="20">
        <f t="shared" si="157"/>
        <v>-0.29849438883760498</v>
      </c>
      <c r="AD337" s="20">
        <f t="shared" si="158"/>
        <v>5.4893790676668698E-2</v>
      </c>
      <c r="AE337" s="20">
        <f t="shared" si="159"/>
        <v>4.548272945965065E-2</v>
      </c>
      <c r="AF337" s="20">
        <f t="shared" si="160"/>
        <v>7.8989048151912128E-2</v>
      </c>
      <c r="AH337" s="20">
        <f t="shared" si="161"/>
        <v>0.38005029499725901</v>
      </c>
      <c r="AI337" s="20">
        <f t="shared" si="162"/>
        <v>0.35695667404037784</v>
      </c>
      <c r="AJ337" s="20">
        <f t="shared" si="163"/>
        <v>0.42906421367129649</v>
      </c>
      <c r="AX337" s="20">
        <f t="shared" si="132"/>
        <v>-35.440505648026402</v>
      </c>
      <c r="AY337" s="20">
        <f t="shared" si="133"/>
        <v>1256.0294405877912</v>
      </c>
      <c r="AZ337" s="20">
        <f t="shared" si="134"/>
        <v>-42.325533813236781</v>
      </c>
      <c r="BA337" s="20">
        <f t="shared" si="135"/>
        <v>1791.4508125754501</v>
      </c>
      <c r="BB337" s="20">
        <f t="shared" si="136"/>
        <v>-11.35013822189752</v>
      </c>
      <c r="BC337" s="20">
        <f t="shared" si="137"/>
        <v>128.825637656179</v>
      </c>
      <c r="BD337" s="20">
        <f t="shared" si="138"/>
        <v>3176.3058908194203</v>
      </c>
      <c r="BE337" s="39">
        <f t="shared" si="139"/>
        <v>56.358725063821488</v>
      </c>
    </row>
    <row r="338" spans="1:57" ht="13.8" x14ac:dyDescent="0.25">
      <c r="A338" s="25">
        <v>108</v>
      </c>
      <c r="B338" s="43">
        <f>Samples!Q109</f>
        <v>47</v>
      </c>
      <c r="C338" s="43">
        <f>Samples!R109</f>
        <v>55</v>
      </c>
      <c r="D338" s="43">
        <f>Samples!S109</f>
        <v>63</v>
      </c>
      <c r="F338" s="20">
        <f t="shared" si="140"/>
        <v>0.18431372549019609</v>
      </c>
      <c r="G338" s="20">
        <f t="shared" si="141"/>
        <v>0.21568627450980393</v>
      </c>
      <c r="H338" s="20">
        <f t="shared" si="142"/>
        <v>0.24705882352941178</v>
      </c>
      <c r="J338" s="20">
        <f t="shared" si="143"/>
        <v>2.8536316668685634E-2</v>
      </c>
      <c r="K338" s="20">
        <f t="shared" si="144"/>
        <v>3.833034439919461E-2</v>
      </c>
      <c r="L338" s="20">
        <f t="shared" si="145"/>
        <v>4.9847548473068659E-2</v>
      </c>
      <c r="N338" s="20">
        <f t="shared" si="146"/>
        <v>3.4472790650706839E-2</v>
      </c>
      <c r="O338" s="20">
        <f t="shared" si="147"/>
        <v>3.7079676237822108E-2</v>
      </c>
      <c r="P338" s="20">
        <f t="shared" si="148"/>
        <v>5.2499822787741394E-2</v>
      </c>
      <c r="R338" s="22">
        <f t="shared" si="149"/>
        <v>22.681499417885369</v>
      </c>
      <c r="S338" s="23">
        <f t="shared" si="150"/>
        <v>-1.225476705998485</v>
      </c>
      <c r="T338" s="23">
        <f t="shared" si="151"/>
        <v>-6.0980270417221094</v>
      </c>
      <c r="V338" s="20">
        <f t="shared" si="152"/>
        <v>23.518889063942911</v>
      </c>
      <c r="W338" s="20">
        <f t="shared" si="153"/>
        <v>0.26765013796181858</v>
      </c>
      <c r="X338" s="20">
        <f t="shared" si="154"/>
        <v>-1.7691175027093666</v>
      </c>
      <c r="Z338" s="20">
        <f t="shared" si="155"/>
        <v>0.33493774908215102</v>
      </c>
      <c r="AA338" s="20">
        <f t="shared" si="156"/>
        <v>-5.8932222595350199E-2</v>
      </c>
      <c r="AB338" s="20">
        <f t="shared" si="157"/>
        <v>-9.7056178846865071E-2</v>
      </c>
      <c r="AD338" s="20">
        <f t="shared" si="158"/>
        <v>3.6268059600954063E-2</v>
      </c>
      <c r="AE338" s="20">
        <f t="shared" si="159"/>
        <v>3.7079676237822108E-2</v>
      </c>
      <c r="AF338" s="20">
        <f t="shared" si="160"/>
        <v>4.8209203661837827E-2</v>
      </c>
      <c r="AH338" s="20">
        <f t="shared" si="161"/>
        <v>0.33101024846632515</v>
      </c>
      <c r="AI338" s="20">
        <f t="shared" si="162"/>
        <v>0.33346120187832212</v>
      </c>
      <c r="AJ338" s="20">
        <f t="shared" si="163"/>
        <v>0.36395133708693267</v>
      </c>
      <c r="AX338" s="20">
        <f t="shared" si="132"/>
        <v>-29.579857613572166</v>
      </c>
      <c r="AY338" s="20">
        <f t="shared" si="133"/>
        <v>874.9679764392032</v>
      </c>
      <c r="AZ338" s="20">
        <f t="shared" si="134"/>
        <v>-65.781425845027002</v>
      </c>
      <c r="BA338" s="20">
        <f t="shared" si="135"/>
        <v>4327.1959862047861</v>
      </c>
      <c r="BB338" s="20">
        <f t="shared" si="136"/>
        <v>7.1170215997758968</v>
      </c>
      <c r="BC338" s="20">
        <f t="shared" si="137"/>
        <v>50.651996451676666</v>
      </c>
      <c r="BD338" s="20">
        <f t="shared" si="138"/>
        <v>5252.8159590956657</v>
      </c>
      <c r="BE338" s="39">
        <f t="shared" si="139"/>
        <v>72.47631308983415</v>
      </c>
    </row>
    <row r="339" spans="1:57" ht="13.8" x14ac:dyDescent="0.25">
      <c r="A339" s="25">
        <v>109</v>
      </c>
      <c r="B339" s="43">
        <f>Samples!Q110</f>
        <v>120</v>
      </c>
      <c r="C339" s="43">
        <f>Samples!R110</f>
        <v>60</v>
      </c>
      <c r="D339" s="43">
        <f>Samples!S110</f>
        <v>184</v>
      </c>
      <c r="F339" s="20">
        <f t="shared" si="140"/>
        <v>0.47058823529411764</v>
      </c>
      <c r="G339" s="20">
        <f t="shared" si="141"/>
        <v>0.23529411764705882</v>
      </c>
      <c r="H339" s="20">
        <f t="shared" si="142"/>
        <v>0.72156862745098038</v>
      </c>
      <c r="J339" s="20">
        <f t="shared" si="143"/>
        <v>0.18803593135467556</v>
      </c>
      <c r="K339" s="20">
        <f t="shared" si="144"/>
        <v>4.5321649805131356E-2</v>
      </c>
      <c r="L339" s="20">
        <f t="shared" si="145"/>
        <v>0.47951558945568551</v>
      </c>
      <c r="N339" s="20">
        <f t="shared" si="146"/>
        <v>0.1803056039577344</v>
      </c>
      <c r="O339" s="20">
        <f t="shared" si="147"/>
        <v>0.10701150850533447</v>
      </c>
      <c r="P339" s="20">
        <f t="shared" si="148"/>
        <v>0.46481100190954594</v>
      </c>
      <c r="R339" s="22">
        <f t="shared" si="149"/>
        <v>39.072503342983907</v>
      </c>
      <c r="S339" s="23">
        <f t="shared" si="150"/>
        <v>49.909752424514593</v>
      </c>
      <c r="T339" s="23">
        <f t="shared" si="151"/>
        <v>-55.631641339567118</v>
      </c>
      <c r="V339" s="20">
        <f t="shared" si="152"/>
        <v>84.335777833005494</v>
      </c>
      <c r="W339" s="20">
        <f t="shared" si="153"/>
        <v>1.0890844918382343</v>
      </c>
      <c r="X339" s="20">
        <f t="shared" si="154"/>
        <v>-0.83955978282635146</v>
      </c>
      <c r="Z339" s="20">
        <f t="shared" si="155"/>
        <v>0.96662639540800654</v>
      </c>
      <c r="AA339" s="20">
        <f t="shared" si="156"/>
        <v>0.36399100022019015</v>
      </c>
      <c r="AB339" s="20">
        <f t="shared" si="157"/>
        <v>-2.0792579934139734</v>
      </c>
      <c r="AD339" s="20">
        <f t="shared" si="158"/>
        <v>0.18969553283296622</v>
      </c>
      <c r="AE339" s="20">
        <f t="shared" si="159"/>
        <v>0.10701150850533447</v>
      </c>
      <c r="AF339" s="20">
        <f t="shared" si="160"/>
        <v>0.4268236932135408</v>
      </c>
      <c r="AH339" s="20">
        <f t="shared" si="161"/>
        <v>0.57458246470233876</v>
      </c>
      <c r="AI339" s="20">
        <f t="shared" si="162"/>
        <v>0.47476295985330957</v>
      </c>
      <c r="AJ339" s="20">
        <f t="shared" si="163"/>
        <v>0.75292116655114516</v>
      </c>
      <c r="AX339" s="20">
        <f t="shared" si="132"/>
        <v>-41.455033220899182</v>
      </c>
      <c r="AY339" s="20">
        <f t="shared" si="133"/>
        <v>1718.5197793458549</v>
      </c>
      <c r="AZ339" s="20">
        <f t="shared" si="134"/>
        <v>6.2957028648762119</v>
      </c>
      <c r="BA339" s="20">
        <f t="shared" si="135"/>
        <v>39.635874562810542</v>
      </c>
      <c r="BB339" s="20">
        <f t="shared" si="136"/>
        <v>-26.479394447496198</v>
      </c>
      <c r="BC339" s="20">
        <f t="shared" si="137"/>
        <v>701.15833030609247</v>
      </c>
      <c r="BD339" s="20">
        <f t="shared" si="138"/>
        <v>2459.313984214758</v>
      </c>
      <c r="BE339" s="39">
        <f t="shared" si="139"/>
        <v>49.591470881742943</v>
      </c>
    </row>
    <row r="340" spans="1:57" ht="13.8" x14ac:dyDescent="0.25">
      <c r="A340" s="25">
        <v>110</v>
      </c>
      <c r="B340" s="43">
        <f>Samples!Q111</f>
        <v>37</v>
      </c>
      <c r="C340" s="43">
        <f>Samples!R111</f>
        <v>61</v>
      </c>
      <c r="D340" s="43">
        <f>Samples!S111</f>
        <v>37</v>
      </c>
      <c r="F340" s="20">
        <f t="shared" si="140"/>
        <v>0.14509803921568629</v>
      </c>
      <c r="G340" s="20">
        <f t="shared" si="141"/>
        <v>0.23921568627450981</v>
      </c>
      <c r="H340" s="20">
        <f t="shared" si="142"/>
        <v>0.14509803921568629</v>
      </c>
      <c r="J340" s="20">
        <f t="shared" si="143"/>
        <v>1.8590208913254785E-2</v>
      </c>
      <c r="K340" s="20">
        <f t="shared" si="144"/>
        <v>4.6802390306094815E-2</v>
      </c>
      <c r="L340" s="20">
        <f t="shared" si="145"/>
        <v>1.8590208913254785E-2</v>
      </c>
      <c r="N340" s="20">
        <f t="shared" si="146"/>
        <v>2.7758669638128269E-2</v>
      </c>
      <c r="O340" s="20">
        <f t="shared" si="147"/>
        <v>3.8767561045413977E-2</v>
      </c>
      <c r="P340" s="20">
        <f t="shared" si="148"/>
        <v>2.3607629528560995E-2</v>
      </c>
      <c r="R340" s="22">
        <f t="shared" si="149"/>
        <v>23.259745716438189</v>
      </c>
      <c r="S340" s="23">
        <f t="shared" si="150"/>
        <v>-15.247344403128166</v>
      </c>
      <c r="T340" s="23">
        <f t="shared" si="151"/>
        <v>11.922959715907488</v>
      </c>
      <c r="V340" s="20">
        <f t="shared" si="152"/>
        <v>30.259779419687138</v>
      </c>
      <c r="W340" s="20">
        <f t="shared" si="153"/>
        <v>0.69403906875228261</v>
      </c>
      <c r="X340" s="20">
        <f t="shared" si="154"/>
        <v>2.4779429615007325</v>
      </c>
      <c r="Z340" s="20">
        <f t="shared" si="155"/>
        <v>0.35018427751834125</v>
      </c>
      <c r="AA340" s="20">
        <f t="shared" si="156"/>
        <v>-0.15740515757521262</v>
      </c>
      <c r="AB340" s="20">
        <f t="shared" si="157"/>
        <v>0.20345619406732512</v>
      </c>
      <c r="AD340" s="20">
        <f t="shared" si="158"/>
        <v>2.9204281576147573E-2</v>
      </c>
      <c r="AE340" s="20">
        <f t="shared" si="159"/>
        <v>3.8767561045413977E-2</v>
      </c>
      <c r="AF340" s="20">
        <f t="shared" si="160"/>
        <v>2.1678264029899905E-2</v>
      </c>
      <c r="AH340" s="20">
        <f t="shared" si="161"/>
        <v>0.30795139495614188</v>
      </c>
      <c r="AI340" s="20">
        <f t="shared" si="162"/>
        <v>0.33844608376239821</v>
      </c>
      <c r="AJ340" s="20">
        <f t="shared" si="163"/>
        <v>0.27883128518286077</v>
      </c>
      <c r="AX340" s="20">
        <f t="shared" si="132"/>
        <v>-19.95491335731753</v>
      </c>
      <c r="AY340" s="20">
        <f t="shared" si="133"/>
        <v>398.19856709804958</v>
      </c>
      <c r="AZ340" s="20">
        <f t="shared" si="134"/>
        <v>-68.182344560609863</v>
      </c>
      <c r="BA340" s="20">
        <f t="shared" si="135"/>
        <v>4648.8321097817252</v>
      </c>
      <c r="BB340" s="20">
        <f t="shared" si="136"/>
        <v>41.565379044007102</v>
      </c>
      <c r="BC340" s="20">
        <f t="shared" si="137"/>
        <v>1727.6807350719848</v>
      </c>
      <c r="BD340" s="20">
        <f t="shared" si="138"/>
        <v>6774.7114119517591</v>
      </c>
      <c r="BE340" s="39">
        <f t="shared" si="139"/>
        <v>82.308635099555374</v>
      </c>
    </row>
    <row r="341" spans="1:57" ht="13.8" x14ac:dyDescent="0.25">
      <c r="A341" s="25">
        <v>111</v>
      </c>
      <c r="B341" s="43">
        <f>Samples!Q112</f>
        <v>61</v>
      </c>
      <c r="C341" s="43">
        <f>Samples!R112</f>
        <v>82</v>
      </c>
      <c r="D341" s="43">
        <f>Samples!S112</f>
        <v>71</v>
      </c>
      <c r="F341" s="20">
        <f t="shared" si="140"/>
        <v>0.23921568627450981</v>
      </c>
      <c r="G341" s="20">
        <f t="shared" si="141"/>
        <v>0.32156862745098042</v>
      </c>
      <c r="H341" s="20">
        <f t="shared" si="142"/>
        <v>0.27843137254901962</v>
      </c>
      <c r="J341" s="20">
        <f t="shared" si="143"/>
        <v>4.6802390306094815E-2</v>
      </c>
      <c r="K341" s="20">
        <f t="shared" si="144"/>
        <v>8.4549139107041121E-2</v>
      </c>
      <c r="L341" s="20">
        <f t="shared" si="145"/>
        <v>6.3165154646975738E-2</v>
      </c>
      <c r="N341" s="20">
        <f t="shared" si="146"/>
        <v>6.0937388320690525E-2</v>
      </c>
      <c r="O341" s="20">
        <f t="shared" si="147"/>
        <v>7.4980256633943199E-2</v>
      </c>
      <c r="P341" s="20">
        <f t="shared" si="148"/>
        <v>7.1020023006417368E-2</v>
      </c>
      <c r="R341" s="22">
        <f t="shared" si="149"/>
        <v>32.914801643707115</v>
      </c>
      <c r="S341" s="23">
        <f t="shared" si="150"/>
        <v>-10.724232309036019</v>
      </c>
      <c r="T341" s="23">
        <f t="shared" si="151"/>
        <v>3.8324496208071324</v>
      </c>
      <c r="V341" s="20">
        <f t="shared" si="152"/>
        <v>34.829312309587472</v>
      </c>
      <c r="W341" s="20">
        <f t="shared" si="153"/>
        <v>0.33310501576954765</v>
      </c>
      <c r="X341" s="20">
        <f t="shared" si="154"/>
        <v>2.7983730081953446</v>
      </c>
      <c r="Z341" s="20">
        <f t="shared" si="155"/>
        <v>0.67729065975387925</v>
      </c>
      <c r="AA341" s="20">
        <f t="shared" si="156"/>
        <v>-0.20754045576862015</v>
      </c>
      <c r="AB341" s="20">
        <f t="shared" si="157"/>
        <v>0.12438672719838281</v>
      </c>
      <c r="AD341" s="20">
        <f t="shared" si="158"/>
        <v>6.4110876718243587E-2</v>
      </c>
      <c r="AE341" s="20">
        <f t="shared" si="159"/>
        <v>7.4980256633943199E-2</v>
      </c>
      <c r="AF341" s="20">
        <f t="shared" si="160"/>
        <v>6.5215815432890151E-2</v>
      </c>
      <c r="AH341" s="20">
        <f t="shared" si="161"/>
        <v>0.40023085989664448</v>
      </c>
      <c r="AI341" s="20">
        <f t="shared" si="162"/>
        <v>0.42167932451471651</v>
      </c>
      <c r="AJ341" s="20">
        <f t="shared" si="163"/>
        <v>0.40251707641068085</v>
      </c>
      <c r="AX341" s="20">
        <f t="shared" si="132"/>
        <v>-17.323364555627769</v>
      </c>
      <c r="AY341" s="20">
        <f t="shared" si="133"/>
        <v>300.09895952718051</v>
      </c>
      <c r="AZ341" s="20">
        <f t="shared" si="134"/>
        <v>-77.898382960528863</v>
      </c>
      <c r="BA341" s="20">
        <f t="shared" si="135"/>
        <v>6068.1580678652135</v>
      </c>
      <c r="BB341" s="20">
        <f t="shared" si="136"/>
        <v>23.783657160953876</v>
      </c>
      <c r="BC341" s="20">
        <f t="shared" si="137"/>
        <v>565.66234794979255</v>
      </c>
      <c r="BD341" s="20">
        <f t="shared" si="138"/>
        <v>6933.919375342186</v>
      </c>
      <c r="BE341" s="39">
        <f t="shared" si="139"/>
        <v>83.270158972720751</v>
      </c>
    </row>
    <row r="342" spans="1:57" ht="13.8" x14ac:dyDescent="0.25">
      <c r="A342" s="25">
        <v>112</v>
      </c>
      <c r="B342" s="43">
        <f>Samples!Q113</f>
        <v>80</v>
      </c>
      <c r="C342" s="43">
        <f>Samples!R113</f>
        <v>80</v>
      </c>
      <c r="D342" s="43">
        <f>Samples!S113</f>
        <v>56</v>
      </c>
      <c r="F342" s="20">
        <f t="shared" si="140"/>
        <v>0.31372549019607843</v>
      </c>
      <c r="G342" s="20">
        <f t="shared" si="141"/>
        <v>0.31372549019607843</v>
      </c>
      <c r="H342" s="20">
        <f t="shared" si="142"/>
        <v>0.2196078431372549</v>
      </c>
      <c r="J342" s="20">
        <f t="shared" si="143"/>
        <v>8.0389671030487317E-2</v>
      </c>
      <c r="K342" s="20">
        <f t="shared" si="144"/>
        <v>8.0389671030487317E-2</v>
      </c>
      <c r="L342" s="20">
        <f t="shared" si="145"/>
        <v>3.9674125471536634E-2</v>
      </c>
      <c r="N342" s="20">
        <f t="shared" si="146"/>
        <v>6.9061226341087592E-2</v>
      </c>
      <c r="O342" s="20">
        <f t="shared" si="147"/>
        <v>7.7450008641131066E-2</v>
      </c>
      <c r="P342" s="20">
        <f t="shared" si="148"/>
        <v>4.8844225698418064E-2</v>
      </c>
      <c r="R342" s="22">
        <f t="shared" si="149"/>
        <v>33.446073802204822</v>
      </c>
      <c r="S342" s="23">
        <f t="shared" si="150"/>
        <v>-4.4897156313614133</v>
      </c>
      <c r="T342" s="23">
        <f t="shared" si="151"/>
        <v>14.191866265587528</v>
      </c>
      <c r="V342" s="20">
        <f t="shared" si="152"/>
        <v>36.608830455688476</v>
      </c>
      <c r="W342" s="20">
        <f t="shared" si="153"/>
        <v>0.41872835651827356</v>
      </c>
      <c r="X342" s="20">
        <f t="shared" si="154"/>
        <v>1.8771924193462095</v>
      </c>
      <c r="Z342" s="20">
        <f t="shared" si="155"/>
        <v>0.69959973205464365</v>
      </c>
      <c r="AA342" s="20">
        <f t="shared" si="156"/>
        <v>2.4771042999230448E-2</v>
      </c>
      <c r="AB342" s="20">
        <f t="shared" si="157"/>
        <v>0.34329639943177009</v>
      </c>
      <c r="AD342" s="20">
        <f t="shared" si="158"/>
        <v>7.2657786787046388E-2</v>
      </c>
      <c r="AE342" s="20">
        <f t="shared" si="159"/>
        <v>7.7450008641131066E-2</v>
      </c>
      <c r="AF342" s="20">
        <f t="shared" si="160"/>
        <v>4.4852365195976185E-2</v>
      </c>
      <c r="AH342" s="20">
        <f t="shared" si="161"/>
        <v>0.417279825652836</v>
      </c>
      <c r="AI342" s="20">
        <f t="shared" si="162"/>
        <v>0.42625925691555883</v>
      </c>
      <c r="AJ342" s="20">
        <f t="shared" si="163"/>
        <v>0.35529992558762119</v>
      </c>
      <c r="AX342" s="20">
        <f t="shared" si="132"/>
        <v>-12.081695993454247</v>
      </c>
      <c r="AY342" s="20">
        <f t="shared" si="133"/>
        <v>145.9673780782484</v>
      </c>
      <c r="AZ342" s="20">
        <f t="shared" si="134"/>
        <v>-55.958694528333908</v>
      </c>
      <c r="BA342" s="20">
        <f t="shared" si="135"/>
        <v>3131.3754933153873</v>
      </c>
      <c r="BB342" s="20">
        <f t="shared" si="136"/>
        <v>30.44241267153296</v>
      </c>
      <c r="BC342" s="20">
        <f t="shared" si="137"/>
        <v>926.74048926391049</v>
      </c>
      <c r="BD342" s="20">
        <f t="shared" si="138"/>
        <v>4204.0833606575461</v>
      </c>
      <c r="BE342" s="39">
        <f t="shared" si="139"/>
        <v>64.83890314199914</v>
      </c>
    </row>
    <row r="343" spans="1:57" ht="13.8" x14ac:dyDescent="0.25">
      <c r="A343" s="25">
        <v>113</v>
      </c>
      <c r="B343" s="43">
        <f>Samples!Q114</f>
        <v>86</v>
      </c>
      <c r="C343" s="43">
        <f>Samples!R114</f>
        <v>81</v>
      </c>
      <c r="D343" s="43">
        <f>Samples!S114</f>
        <v>80</v>
      </c>
      <c r="F343" s="20">
        <f t="shared" si="140"/>
        <v>0.33725490196078434</v>
      </c>
      <c r="G343" s="20">
        <f t="shared" si="141"/>
        <v>0.31764705882352939</v>
      </c>
      <c r="H343" s="20">
        <f t="shared" si="142"/>
        <v>0.31372549019607843</v>
      </c>
      <c r="J343" s="20">
        <f t="shared" si="143"/>
        <v>9.3237818485028628E-2</v>
      </c>
      <c r="K343" s="20">
        <f t="shared" si="144"/>
        <v>8.2454105464405722E-2</v>
      </c>
      <c r="L343" s="20">
        <f t="shared" si="145"/>
        <v>8.0389671030487317E-2</v>
      </c>
      <c r="N343" s="20">
        <f t="shared" si="146"/>
        <v>8.2447200078300253E-2</v>
      </c>
      <c r="O343" s="20">
        <f t="shared" si="147"/>
        <v>8.4597670686461235E-2</v>
      </c>
      <c r="P343" s="20">
        <f t="shared" si="148"/>
        <v>8.8038401582596404E-2</v>
      </c>
      <c r="R343" s="22">
        <f t="shared" si="149"/>
        <v>34.922625948381658</v>
      </c>
      <c r="S343" s="23">
        <f t="shared" si="150"/>
        <v>1.8381227691697533</v>
      </c>
      <c r="T343" s="23">
        <f t="shared" si="151"/>
        <v>1.3184796667026322</v>
      </c>
      <c r="V343" s="20">
        <f t="shared" si="152"/>
        <v>34.995812422011703</v>
      </c>
      <c r="W343" s="20">
        <f t="shared" si="153"/>
        <v>6.4684181073841662E-2</v>
      </c>
      <c r="X343" s="20">
        <f t="shared" si="154"/>
        <v>0.62224050590948743</v>
      </c>
      <c r="Z343" s="20">
        <f t="shared" si="155"/>
        <v>0.7641639914971492</v>
      </c>
      <c r="AA343" s="20">
        <f t="shared" si="156"/>
        <v>6.2556170381769485E-2</v>
      </c>
      <c r="AB343" s="20">
        <f t="shared" si="157"/>
        <v>2.9324566091329968E-2</v>
      </c>
      <c r="AD343" s="20">
        <f t="shared" si="158"/>
        <v>8.6740873306996577E-2</v>
      </c>
      <c r="AE343" s="20">
        <f t="shared" si="159"/>
        <v>8.4597670686461235E-2</v>
      </c>
      <c r="AF343" s="20">
        <f t="shared" si="160"/>
        <v>8.0843343969326367E-2</v>
      </c>
      <c r="AH343" s="20">
        <f t="shared" si="161"/>
        <v>0.44266440026576759</v>
      </c>
      <c r="AI343" s="20">
        <f t="shared" si="162"/>
        <v>0.43898815472742808</v>
      </c>
      <c r="AJ343" s="20">
        <f t="shared" si="163"/>
        <v>0.43239575639391492</v>
      </c>
      <c r="AX343" s="20">
        <f t="shared" si="132"/>
        <v>-12.547571171487007</v>
      </c>
      <c r="AY343" s="20">
        <f t="shared" si="133"/>
        <v>157.44154230353183</v>
      </c>
      <c r="AZ343" s="20">
        <f t="shared" si="134"/>
        <v>-59.434019818194379</v>
      </c>
      <c r="BA343" s="20">
        <f t="shared" si="135"/>
        <v>3532.402711749522</v>
      </c>
      <c r="BB343" s="20">
        <f t="shared" si="136"/>
        <v>8.8057298084993523</v>
      </c>
      <c r="BC343" s="20">
        <f t="shared" si="137"/>
        <v>77.540877460294041</v>
      </c>
      <c r="BD343" s="20">
        <f t="shared" si="138"/>
        <v>3767.3851315133479</v>
      </c>
      <c r="BE343" s="39">
        <f t="shared" si="139"/>
        <v>61.379028434094231</v>
      </c>
    </row>
    <row r="344" spans="1:57" ht="13.8" x14ac:dyDescent="0.25">
      <c r="A344" s="25">
        <v>114</v>
      </c>
      <c r="B344" s="43">
        <f>Samples!Q115</f>
        <v>74</v>
      </c>
      <c r="C344" s="43">
        <f>Samples!R115</f>
        <v>83</v>
      </c>
      <c r="D344" s="43">
        <f>Samples!S115</f>
        <v>71</v>
      </c>
      <c r="F344" s="20">
        <f t="shared" si="140"/>
        <v>0.29019607843137257</v>
      </c>
      <c r="G344" s="20">
        <f t="shared" si="141"/>
        <v>0.32549019607843138</v>
      </c>
      <c r="H344" s="20">
        <f t="shared" si="142"/>
        <v>0.27843137254901962</v>
      </c>
      <c r="J344" s="20">
        <f t="shared" si="143"/>
        <v>6.8638362924243482E-2</v>
      </c>
      <c r="K344" s="20">
        <f t="shared" si="144"/>
        <v>8.6674900188784348E-2</v>
      </c>
      <c r="L344" s="20">
        <f t="shared" si="145"/>
        <v>6.3165154646975738E-2</v>
      </c>
      <c r="N344" s="20">
        <f t="shared" si="146"/>
        <v>7.0702715591246412E-2</v>
      </c>
      <c r="O344" s="20">
        <f t="shared" si="147"/>
        <v>8.1142928738224374E-2</v>
      </c>
      <c r="P344" s="20">
        <f t="shared" si="148"/>
        <v>7.1694847998891434E-2</v>
      </c>
      <c r="R344" s="22">
        <f t="shared" si="149"/>
        <v>34.219788827877771</v>
      </c>
      <c r="S344" s="23">
        <f t="shared" si="150"/>
        <v>-6.1845938595441741</v>
      </c>
      <c r="T344" s="23">
        <f t="shared" si="151"/>
        <v>5.8282524759198706</v>
      </c>
      <c r="V344" s="20">
        <f t="shared" si="152"/>
        <v>35.259206961517528</v>
      </c>
      <c r="W344" s="20">
        <f t="shared" si="153"/>
        <v>0.24341457479079254</v>
      </c>
      <c r="X344" s="20">
        <f t="shared" si="154"/>
        <v>2.3858491542179507</v>
      </c>
      <c r="Z344" s="20">
        <f t="shared" si="155"/>
        <v>0.73295758385808085</v>
      </c>
      <c r="AA344" s="20">
        <f t="shared" si="156"/>
        <v>-9.2111165689594376E-2</v>
      </c>
      <c r="AB344" s="20">
        <f t="shared" si="157"/>
        <v>0.16743145373883739</v>
      </c>
      <c r="AD344" s="20">
        <f t="shared" si="158"/>
        <v>7.4384761274325528E-2</v>
      </c>
      <c r="AE344" s="20">
        <f t="shared" si="159"/>
        <v>8.1142928738224374E-2</v>
      </c>
      <c r="AF344" s="20">
        <f t="shared" si="160"/>
        <v>6.5835489438835104E-2</v>
      </c>
      <c r="AH344" s="20">
        <f t="shared" si="161"/>
        <v>0.4205600263143407</v>
      </c>
      <c r="AI344" s="20">
        <f t="shared" si="162"/>
        <v>0.43292921403342904</v>
      </c>
      <c r="AJ344" s="20">
        <f t="shared" si="163"/>
        <v>0.40378795165382969</v>
      </c>
      <c r="AX344" s="20">
        <f t="shared" si="132"/>
        <v>-10.728381585817957</v>
      </c>
      <c r="AY344" s="20">
        <f t="shared" si="133"/>
        <v>115.09817145091782</v>
      </c>
      <c r="AZ344" s="20">
        <f t="shared" si="134"/>
        <v>-67.560612456810162</v>
      </c>
      <c r="BA344" s="20">
        <f t="shared" si="135"/>
        <v>4564.4363555392929</v>
      </c>
      <c r="BB344" s="20">
        <f t="shared" si="136"/>
        <v>14.796810786198389</v>
      </c>
      <c r="BC344" s="20">
        <f t="shared" si="137"/>
        <v>218.94560944255699</v>
      </c>
      <c r="BD344" s="20">
        <f t="shared" si="138"/>
        <v>4898.4801364327677</v>
      </c>
      <c r="BE344" s="39">
        <f t="shared" si="139"/>
        <v>69.989142989700682</v>
      </c>
    </row>
    <row r="345" spans="1:57" ht="13.8" x14ac:dyDescent="0.25">
      <c r="A345" s="25">
        <v>115</v>
      </c>
      <c r="B345" s="43">
        <f>Samples!Q116</f>
        <v>92</v>
      </c>
      <c r="C345" s="43">
        <f>Samples!R116</f>
        <v>84</v>
      </c>
      <c r="D345" s="43">
        <f>Samples!S116</f>
        <v>71</v>
      </c>
      <c r="F345" s="20">
        <f t="shared" si="140"/>
        <v>0.36078431372549019</v>
      </c>
      <c r="G345" s="20">
        <f t="shared" si="141"/>
        <v>0.32941176470588235</v>
      </c>
      <c r="H345" s="20">
        <f t="shared" si="142"/>
        <v>0.27843137254901962</v>
      </c>
      <c r="J345" s="20">
        <f t="shared" si="143"/>
        <v>0.10721025789166257</v>
      </c>
      <c r="K345" s="20">
        <f t="shared" si="144"/>
        <v>8.8831516142307415E-2</v>
      </c>
      <c r="L345" s="20">
        <f t="shared" si="145"/>
        <v>6.3165154646975738E-2</v>
      </c>
      <c r="N345" s="20">
        <f t="shared" si="146"/>
        <v>8.7380970940789893E-2</v>
      </c>
      <c r="O345" s="20">
        <f t="shared" si="147"/>
        <v>9.0885725338257367E-2</v>
      </c>
      <c r="P345" s="20">
        <f t="shared" si="148"/>
        <v>7.2696354193422574E-2</v>
      </c>
      <c r="R345" s="22">
        <f t="shared" si="149"/>
        <v>36.154271292338379</v>
      </c>
      <c r="S345" s="23">
        <f t="shared" si="150"/>
        <v>0.85901283517289539</v>
      </c>
      <c r="T345" s="23">
        <f t="shared" si="151"/>
        <v>8.7892699669004042</v>
      </c>
      <c r="V345" s="20">
        <f t="shared" si="152"/>
        <v>37.217207072563248</v>
      </c>
      <c r="W345" s="20">
        <f t="shared" si="153"/>
        <v>0.23957180757786567</v>
      </c>
      <c r="X345" s="20">
        <f t="shared" si="154"/>
        <v>1.4733714764270944</v>
      </c>
      <c r="Z345" s="20">
        <f t="shared" si="155"/>
        <v>0.82096348612245151</v>
      </c>
      <c r="AA345" s="20">
        <f t="shared" si="156"/>
        <v>0.12392880427191508</v>
      </c>
      <c r="AB345" s="20">
        <f t="shared" si="157"/>
        <v>0.23300432430646917</v>
      </c>
      <c r="AD345" s="20">
        <f t="shared" si="158"/>
        <v>9.1931584366954117E-2</v>
      </c>
      <c r="AE345" s="20">
        <f t="shared" si="159"/>
        <v>9.0885725338257367E-2</v>
      </c>
      <c r="AF345" s="20">
        <f t="shared" si="160"/>
        <v>6.6755146183124503E-2</v>
      </c>
      <c r="AH345" s="20">
        <f t="shared" si="161"/>
        <v>0.45132381267326283</v>
      </c>
      <c r="AI345" s="20">
        <f t="shared" si="162"/>
        <v>0.44960578700291703</v>
      </c>
      <c r="AJ345" s="20">
        <f t="shared" si="163"/>
        <v>0.40565943716841502</v>
      </c>
      <c r="AX345" s="20">
        <f t="shared" si="132"/>
        <v>-11.397171749018021</v>
      </c>
      <c r="AY345" s="20">
        <f t="shared" si="133"/>
        <v>129.8955238766145</v>
      </c>
      <c r="AZ345" s="20">
        <f t="shared" si="134"/>
        <v>-53.224424787769699</v>
      </c>
      <c r="BA345" s="20">
        <f t="shared" si="135"/>
        <v>2832.8393939889538</v>
      </c>
      <c r="BB345" s="20">
        <f t="shared" si="136"/>
        <v>36.861691655561756</v>
      </c>
      <c r="BC345" s="20">
        <f t="shared" si="137"/>
        <v>1358.7843117097111</v>
      </c>
      <c r="BD345" s="20">
        <f t="shared" si="138"/>
        <v>4321.5192295752795</v>
      </c>
      <c r="BE345" s="39">
        <f t="shared" si="139"/>
        <v>65.738263055660966</v>
      </c>
    </row>
    <row r="346" spans="1:57" ht="13.8" x14ac:dyDescent="0.25">
      <c r="A346" s="25">
        <v>116</v>
      </c>
      <c r="B346" s="43">
        <f>Samples!Q117</f>
        <v>29</v>
      </c>
      <c r="C346" s="43">
        <f>Samples!R117</f>
        <v>43</v>
      </c>
      <c r="D346" s="43">
        <f>Samples!S117</f>
        <v>19</v>
      </c>
      <c r="F346" s="20">
        <f t="shared" si="140"/>
        <v>0.11372549019607843</v>
      </c>
      <c r="G346" s="20">
        <f t="shared" si="141"/>
        <v>0.16862745098039217</v>
      </c>
      <c r="H346" s="20">
        <f t="shared" si="142"/>
        <v>7.4509803921568626E-2</v>
      </c>
      <c r="J346" s="20">
        <f t="shared" si="143"/>
        <v>1.2359989549702237E-2</v>
      </c>
      <c r="K346" s="20">
        <f t="shared" si="144"/>
        <v>2.4259863569649959E-2</v>
      </c>
      <c r="L346" s="20">
        <f t="shared" si="145"/>
        <v>6.5651231571365442E-3</v>
      </c>
      <c r="N346" s="20">
        <f t="shared" si="146"/>
        <v>1.4957591632667171E-2</v>
      </c>
      <c r="O346" s="20">
        <f t="shared" si="147"/>
        <v>2.0452390095225603E-2</v>
      </c>
      <c r="P346" s="20">
        <f t="shared" si="148"/>
        <v>9.3704730966698135E-3</v>
      </c>
      <c r="R346" s="22">
        <f t="shared" si="149"/>
        <v>15.722885115621182</v>
      </c>
      <c r="S346" s="23">
        <f t="shared" si="150"/>
        <v>-11.439809809708045</v>
      </c>
      <c r="T346" s="23">
        <f t="shared" si="151"/>
        <v>13.70752747929831</v>
      </c>
      <c r="V346" s="20">
        <f t="shared" si="152"/>
        <v>23.790222244380839</v>
      </c>
      <c r="W346" s="20">
        <f t="shared" si="153"/>
        <v>0.8487830317185513</v>
      </c>
      <c r="X346" s="20">
        <f t="shared" si="154"/>
        <v>2.266260495024905</v>
      </c>
      <c r="Z346" s="20">
        <f t="shared" si="155"/>
        <v>0.18474480353896539</v>
      </c>
      <c r="AA346" s="20">
        <f t="shared" si="156"/>
        <v>-6.4425141686262857E-2</v>
      </c>
      <c r="AB346" s="20">
        <f t="shared" si="157"/>
        <v>0.13881839191495327</v>
      </c>
      <c r="AD346" s="20">
        <f t="shared" si="158"/>
        <v>1.5736550902332638E-2</v>
      </c>
      <c r="AE346" s="20">
        <f t="shared" si="159"/>
        <v>2.0452390095225603E-2</v>
      </c>
      <c r="AF346" s="20">
        <f t="shared" si="160"/>
        <v>8.604658490973199E-3</v>
      </c>
      <c r="AH346" s="20">
        <f t="shared" si="161"/>
        <v>0.25059352792904238</v>
      </c>
      <c r="AI346" s="20">
        <f t="shared" si="162"/>
        <v>0.27347314754845847</v>
      </c>
      <c r="AJ346" s="20">
        <f t="shared" si="163"/>
        <v>0.20493551015196693</v>
      </c>
      <c r="AX346" s="20">
        <f t="shared" si="132"/>
        <v>-29.468219149219387</v>
      </c>
      <c r="AY346" s="20">
        <f t="shared" si="133"/>
        <v>868.37593982642011</v>
      </c>
      <c r="AZ346" s="20">
        <f t="shared" si="134"/>
        <v>-71.827020630964412</v>
      </c>
      <c r="BA346" s="20">
        <f t="shared" si="135"/>
        <v>5159.1208927209873</v>
      </c>
      <c r="BB346" s="20">
        <f t="shared" si="136"/>
        <v>38.835581678144628</v>
      </c>
      <c r="BC346" s="20">
        <f t="shared" si="137"/>
        <v>1508.2024042798428</v>
      </c>
      <c r="BD346" s="20">
        <f t="shared" si="138"/>
        <v>7535.6992368272504</v>
      </c>
      <c r="BE346" s="39">
        <f t="shared" si="139"/>
        <v>86.808405335124377</v>
      </c>
    </row>
    <row r="347" spans="1:57" ht="13.8" x14ac:dyDescent="0.25">
      <c r="A347" s="25">
        <v>117</v>
      </c>
      <c r="B347" s="43">
        <f>Samples!Q118</f>
        <v>165</v>
      </c>
      <c r="C347" s="43">
        <f>Samples!R118</f>
        <v>134</v>
      </c>
      <c r="D347" s="43">
        <f>Samples!S118</f>
        <v>151</v>
      </c>
      <c r="F347" s="20">
        <f t="shared" si="140"/>
        <v>0.6470588235294118</v>
      </c>
      <c r="G347" s="20">
        <f t="shared" si="141"/>
        <v>0.52549019607843139</v>
      </c>
      <c r="H347" s="20">
        <f t="shared" si="142"/>
        <v>0.59215686274509804</v>
      </c>
      <c r="J347" s="20">
        <f t="shared" si="143"/>
        <v>0.37647721027249076</v>
      </c>
      <c r="K347" s="20">
        <f t="shared" si="144"/>
        <v>0.23861918559570039</v>
      </c>
      <c r="L347" s="20">
        <f t="shared" si="145"/>
        <v>0.30969069874294158</v>
      </c>
      <c r="N347" s="20">
        <f t="shared" si="146"/>
        <v>0.29648859340849859</v>
      </c>
      <c r="O347" s="20">
        <f t="shared" si="147"/>
        <v>0.27305916489121679</v>
      </c>
      <c r="P347" s="20">
        <f t="shared" si="148"/>
        <v>0.33007042623643257</v>
      </c>
      <c r="R347" s="22">
        <f t="shared" si="149"/>
        <v>59.256423523034471</v>
      </c>
      <c r="S347" s="23">
        <f t="shared" si="150"/>
        <v>14.714312624466375</v>
      </c>
      <c r="T347" s="23">
        <f t="shared" si="151"/>
        <v>-4.5929785465914419</v>
      </c>
      <c r="V347" s="20">
        <f t="shared" si="152"/>
        <v>61.228507875671873</v>
      </c>
      <c r="W347" s="20">
        <f t="shared" si="153"/>
        <v>0.25449163765326044</v>
      </c>
      <c r="X347" s="20">
        <f t="shared" si="154"/>
        <v>-0.30256014563332484</v>
      </c>
      <c r="Z347" s="20">
        <f t="shared" si="155"/>
        <v>2.466521591729169</v>
      </c>
      <c r="AA347" s="20">
        <f t="shared" si="156"/>
        <v>0.72119557596274653</v>
      </c>
      <c r="AB347" s="20">
        <f t="shared" si="157"/>
        <v>-0.37725664125916458</v>
      </c>
      <c r="AD347" s="20">
        <f t="shared" si="158"/>
        <v>0.31192908301788386</v>
      </c>
      <c r="AE347" s="20">
        <f t="shared" si="159"/>
        <v>0.27305916489121679</v>
      </c>
      <c r="AF347" s="20">
        <f t="shared" si="160"/>
        <v>0.30309497358717408</v>
      </c>
      <c r="AH347" s="20">
        <f t="shared" si="161"/>
        <v>0.67819089699922996</v>
      </c>
      <c r="AI347" s="20">
        <f t="shared" si="162"/>
        <v>0.64876227175029721</v>
      </c>
      <c r="AJ347" s="20">
        <f t="shared" si="163"/>
        <v>0.67172716448325442</v>
      </c>
      <c r="AX347" s="20">
        <f t="shared" si="132"/>
        <v>-18.667490498797335</v>
      </c>
      <c r="AY347" s="20">
        <f t="shared" si="133"/>
        <v>348.47520152268879</v>
      </c>
      <c r="AZ347" s="20">
        <f t="shared" si="134"/>
        <v>-31.127547203841644</v>
      </c>
      <c r="BA347" s="20">
        <f t="shared" si="135"/>
        <v>968.92419492738975</v>
      </c>
      <c r="BB347" s="20">
        <f t="shared" si="136"/>
        <v>25.915847885474474</v>
      </c>
      <c r="BC347" s="20">
        <f t="shared" si="137"/>
        <v>671.63117162305173</v>
      </c>
      <c r="BD347" s="20">
        <f t="shared" si="138"/>
        <v>1989.0305680731303</v>
      </c>
      <c r="BE347" s="39">
        <f t="shared" si="139"/>
        <v>44.598548945824803</v>
      </c>
    </row>
    <row r="348" spans="1:57" ht="13.8" x14ac:dyDescent="0.25">
      <c r="A348" s="25">
        <v>118</v>
      </c>
      <c r="B348" s="43">
        <f>Samples!Q119</f>
        <v>110</v>
      </c>
      <c r="C348" s="43">
        <f>Samples!R119</f>
        <v>135</v>
      </c>
      <c r="D348" s="43">
        <f>Samples!S119</f>
        <v>67</v>
      </c>
      <c r="F348" s="20">
        <f t="shared" si="140"/>
        <v>0.43137254901960786</v>
      </c>
      <c r="G348" s="20">
        <f t="shared" si="141"/>
        <v>0.52941176470588236</v>
      </c>
      <c r="H348" s="20">
        <f t="shared" si="142"/>
        <v>0.2627450980392157</v>
      </c>
      <c r="J348" s="20">
        <f t="shared" si="143"/>
        <v>0.15613379743249334</v>
      </c>
      <c r="K348" s="20">
        <f t="shared" si="144"/>
        <v>0.24250298330585524</v>
      </c>
      <c r="L348" s="20">
        <f t="shared" si="145"/>
        <v>5.6276666518430385E-2</v>
      </c>
      <c r="N348" s="20">
        <f t="shared" si="146"/>
        <v>0.16126658319791076</v>
      </c>
      <c r="O348" s="20">
        <f t="shared" si="147"/>
        <v>0.21069535431712641</v>
      </c>
      <c r="P348" s="20">
        <f t="shared" si="148"/>
        <v>8.5410709426273143E-2</v>
      </c>
      <c r="R348" s="22">
        <f t="shared" si="149"/>
        <v>53.025512918673371</v>
      </c>
      <c r="S348" s="23">
        <f t="shared" si="150"/>
        <v>-20.722908740390679</v>
      </c>
      <c r="T348" s="23">
        <f t="shared" si="151"/>
        <v>33.399442922171318</v>
      </c>
      <c r="V348" s="20">
        <f t="shared" si="152"/>
        <v>66.005050976893699</v>
      </c>
      <c r="W348" s="20">
        <f t="shared" si="153"/>
        <v>0.63788777023198284</v>
      </c>
      <c r="X348" s="20">
        <f t="shared" si="154"/>
        <v>2.1261218899045566</v>
      </c>
      <c r="Z348" s="20">
        <f t="shared" si="155"/>
        <v>1.9031942799182602</v>
      </c>
      <c r="AA348" s="20">
        <f t="shared" si="156"/>
        <v>-0.43419900838752024</v>
      </c>
      <c r="AB348" s="20">
        <f t="shared" si="157"/>
        <v>1.5253483314122562</v>
      </c>
      <c r="AD348" s="20">
        <f t="shared" si="158"/>
        <v>0.16966500073425644</v>
      </c>
      <c r="AE348" s="20">
        <f t="shared" si="159"/>
        <v>0.21069535431712641</v>
      </c>
      <c r="AF348" s="20">
        <f t="shared" si="160"/>
        <v>7.8430403513565797E-2</v>
      </c>
      <c r="AH348" s="20">
        <f t="shared" si="161"/>
        <v>0.55360170768019601</v>
      </c>
      <c r="AI348" s="20">
        <f t="shared" si="162"/>
        <v>0.59504752516097736</v>
      </c>
      <c r="AJ348" s="20">
        <f t="shared" si="163"/>
        <v>0.42805031055012077</v>
      </c>
      <c r="AX348" s="20">
        <f t="shared" si="132"/>
        <v>-23.351065092028563</v>
      </c>
      <c r="AY348" s="20">
        <f t="shared" si="133"/>
        <v>545.27224093215489</v>
      </c>
      <c r="AZ348" s="20">
        <f t="shared" si="134"/>
        <v>-66.89748171175458</v>
      </c>
      <c r="BA348" s="20">
        <f t="shared" si="135"/>
        <v>4475.2730593745382</v>
      </c>
      <c r="BB348" s="20">
        <f t="shared" si="136"/>
        <v>60.344739252732936</v>
      </c>
      <c r="BC348" s="20">
        <f t="shared" si="137"/>
        <v>3641.487555480327</v>
      </c>
      <c r="BD348" s="20">
        <f t="shared" si="138"/>
        <v>8662.0328557870198</v>
      </c>
      <c r="BE348" s="39">
        <f t="shared" si="139"/>
        <v>93.070042740868132</v>
      </c>
    </row>
    <row r="349" spans="1:57" ht="13.8" x14ac:dyDescent="0.25">
      <c r="A349" s="25">
        <v>119</v>
      </c>
      <c r="B349" s="43">
        <f>Samples!Q120</f>
        <v>94</v>
      </c>
      <c r="C349" s="43">
        <f>Samples!R120</f>
        <v>105</v>
      </c>
      <c r="D349" s="43">
        <f>Samples!S120</f>
        <v>75</v>
      </c>
      <c r="F349" s="20">
        <f t="shared" si="140"/>
        <v>0.36862745098039218</v>
      </c>
      <c r="G349" s="20">
        <f t="shared" si="141"/>
        <v>0.41176470588235292</v>
      </c>
      <c r="H349" s="20">
        <f t="shared" si="142"/>
        <v>0.29411764705882354</v>
      </c>
      <c r="J349" s="20">
        <f t="shared" si="143"/>
        <v>0.11212218366914964</v>
      </c>
      <c r="K349" s="20">
        <f t="shared" si="144"/>
        <v>0.14146577334534183</v>
      </c>
      <c r="L349" s="20">
        <f t="shared" si="145"/>
        <v>7.0521941360171231E-2</v>
      </c>
      <c r="N349" s="20">
        <f t="shared" si="146"/>
        <v>0.10955655950896245</v>
      </c>
      <c r="O349" s="20">
        <f t="shared" si="147"/>
        <v>0.13010518151085407</v>
      </c>
      <c r="P349" s="20">
        <f t="shared" si="148"/>
        <v>8.6057783590422085E-2</v>
      </c>
      <c r="R349" s="22">
        <f t="shared" si="149"/>
        <v>42.77908937219842</v>
      </c>
      <c r="S349" s="23">
        <f t="shared" si="150"/>
        <v>-10.026405312618031</v>
      </c>
      <c r="T349" s="23">
        <f t="shared" si="151"/>
        <v>15.51754428600699</v>
      </c>
      <c r="V349" s="20">
        <f t="shared" si="152"/>
        <v>46.597998580149586</v>
      </c>
      <c r="W349" s="20">
        <f t="shared" si="153"/>
        <v>0.40767366596660359</v>
      </c>
      <c r="X349" s="20">
        <f t="shared" si="154"/>
        <v>2.1444486465100381</v>
      </c>
      <c r="Z349" s="20">
        <f t="shared" si="155"/>
        <v>1.1752296961730231</v>
      </c>
      <c r="AA349" s="20">
        <f t="shared" si="156"/>
        <v>-0.13586433029289605</v>
      </c>
      <c r="AB349" s="20">
        <f t="shared" si="157"/>
        <v>0.55814674932723896</v>
      </c>
      <c r="AD349" s="20">
        <f t="shared" si="158"/>
        <v>0.11526202999364803</v>
      </c>
      <c r="AE349" s="20">
        <f t="shared" si="159"/>
        <v>0.13010518151085407</v>
      </c>
      <c r="AF349" s="20">
        <f t="shared" si="160"/>
        <v>7.9024594665217718E-2</v>
      </c>
      <c r="AH349" s="20">
        <f t="shared" si="161"/>
        <v>0.48666347706612961</v>
      </c>
      <c r="AI349" s="20">
        <f t="shared" si="162"/>
        <v>0.50671628769136567</v>
      </c>
      <c r="AJ349" s="20">
        <f t="shared" si="163"/>
        <v>0.42912856626133072</v>
      </c>
      <c r="AX349" s="20">
        <f t="shared" si="132"/>
        <v>-32.514400627457057</v>
      </c>
      <c r="AY349" s="20">
        <f t="shared" si="133"/>
        <v>1057.18624816278</v>
      </c>
      <c r="AZ349" s="20">
        <f t="shared" si="134"/>
        <v>-66.80536421521613</v>
      </c>
      <c r="BA349" s="20">
        <f t="shared" si="135"/>
        <v>4462.9566879276799</v>
      </c>
      <c r="BB349" s="20">
        <f t="shared" si="136"/>
        <v>52.742561142753871</v>
      </c>
      <c r="BC349" s="20">
        <f t="shared" si="137"/>
        <v>2781.7777558971306</v>
      </c>
      <c r="BD349" s="20">
        <f t="shared" si="138"/>
        <v>8301.9206919875905</v>
      </c>
      <c r="BE349" s="39">
        <f t="shared" si="139"/>
        <v>91.114876348418491</v>
      </c>
    </row>
    <row r="350" spans="1:57" ht="13.8" x14ac:dyDescent="0.25">
      <c r="A350" s="25">
        <v>120</v>
      </c>
      <c r="B350" s="43">
        <f>Samples!Q121</f>
        <v>126</v>
      </c>
      <c r="C350" s="43">
        <f>Samples!R121</f>
        <v>111</v>
      </c>
      <c r="D350" s="43">
        <f>Samples!S121</f>
        <v>87</v>
      </c>
      <c r="F350" s="20">
        <f t="shared" si="140"/>
        <v>0.49411764705882355</v>
      </c>
      <c r="G350" s="20">
        <f t="shared" si="141"/>
        <v>0.43529411764705883</v>
      </c>
      <c r="H350" s="20">
        <f t="shared" si="142"/>
        <v>0.3411764705882353</v>
      </c>
      <c r="J350" s="20">
        <f t="shared" si="143"/>
        <v>0.20885546042987735</v>
      </c>
      <c r="K350" s="20">
        <f t="shared" si="144"/>
        <v>0.15916906569426922</v>
      </c>
      <c r="L350" s="20">
        <f t="shared" si="145"/>
        <v>9.5487755867141894E-2</v>
      </c>
      <c r="N350" s="20">
        <f t="shared" si="146"/>
        <v>0.1602863897075712</v>
      </c>
      <c r="O350" s="20">
        <f t="shared" si="147"/>
        <v>0.16513460264554092</v>
      </c>
      <c r="P350" s="20">
        <f t="shared" si="148"/>
        <v>0.1137649749687719</v>
      </c>
      <c r="R350" s="22">
        <f t="shared" si="149"/>
        <v>47.641052166180415</v>
      </c>
      <c r="S350" s="23">
        <f t="shared" si="150"/>
        <v>1.9240265230551223</v>
      </c>
      <c r="T350" s="23">
        <f t="shared" si="151"/>
        <v>15.531882366859129</v>
      </c>
      <c r="V350" s="20">
        <f t="shared" si="152"/>
        <v>50.145898131553018</v>
      </c>
      <c r="W350" s="20">
        <f t="shared" si="153"/>
        <v>0.3174039906619246</v>
      </c>
      <c r="X350" s="20">
        <f t="shared" si="154"/>
        <v>1.4475482520270084</v>
      </c>
      <c r="Z350" s="20">
        <f t="shared" si="155"/>
        <v>1.4916476549289577</v>
      </c>
      <c r="AA350" s="20">
        <f t="shared" si="156"/>
        <v>0.33761994116825256</v>
      </c>
      <c r="AB350" s="20">
        <f t="shared" si="157"/>
        <v>0.59389549072105341</v>
      </c>
      <c r="AD350" s="20">
        <f t="shared" si="158"/>
        <v>0.16863376087066934</v>
      </c>
      <c r="AE350" s="20">
        <f t="shared" si="159"/>
        <v>0.16513460264554092</v>
      </c>
      <c r="AF350" s="20">
        <f t="shared" si="160"/>
        <v>0.10446737830006603</v>
      </c>
      <c r="AH350" s="20">
        <f t="shared" si="161"/>
        <v>0.5524778130993897</v>
      </c>
      <c r="AI350" s="20">
        <f t="shared" si="162"/>
        <v>0.54862976005327946</v>
      </c>
      <c r="AJ350" s="20">
        <f t="shared" si="163"/>
        <v>0.47097034821898381</v>
      </c>
      <c r="AX350" s="20">
        <f t="shared" si="132"/>
        <v>-24.066568806659731</v>
      </c>
      <c r="AY350" s="20">
        <f t="shared" si="133"/>
        <v>579.1997341256872</v>
      </c>
      <c r="AZ350" s="20">
        <f t="shared" si="134"/>
        <v>-39.103147536838804</v>
      </c>
      <c r="BA350" s="20">
        <f t="shared" si="135"/>
        <v>1529.0561472877826</v>
      </c>
      <c r="BB350" s="20">
        <f t="shared" si="136"/>
        <v>34.444846725518296</v>
      </c>
      <c r="BC350" s="20">
        <f t="shared" si="137"/>
        <v>1186.4474659444486</v>
      </c>
      <c r="BD350" s="20">
        <f t="shared" si="138"/>
        <v>3294.7033473579186</v>
      </c>
      <c r="BE350" s="39">
        <f t="shared" si="139"/>
        <v>57.399506507965022</v>
      </c>
    </row>
    <row r="351" spans="1:57" ht="13.8" x14ac:dyDescent="0.25">
      <c r="A351" s="25">
        <v>121</v>
      </c>
      <c r="B351" s="43">
        <f>Samples!Q122</f>
        <v>79</v>
      </c>
      <c r="C351" s="43">
        <f>Samples!R122</f>
        <v>101</v>
      </c>
      <c r="D351" s="43">
        <f>Samples!S122</f>
        <v>53</v>
      </c>
      <c r="F351" s="20">
        <f t="shared" si="140"/>
        <v>0.30980392156862746</v>
      </c>
      <c r="G351" s="20">
        <f t="shared" si="141"/>
        <v>0.396078431372549</v>
      </c>
      <c r="H351" s="20">
        <f t="shared" si="142"/>
        <v>0.20784313725490197</v>
      </c>
      <c r="J351" s="20">
        <f t="shared" si="143"/>
        <v>7.8355706763718475E-2</v>
      </c>
      <c r="K351" s="20">
        <f t="shared" si="144"/>
        <v>0.13033464915570903</v>
      </c>
      <c r="L351" s="20">
        <f t="shared" si="145"/>
        <v>3.5723421008134068E-2</v>
      </c>
      <c r="N351" s="20">
        <f t="shared" si="146"/>
        <v>8.5369641499407248E-2</v>
      </c>
      <c r="O351" s="20">
        <f t="shared" si="147"/>
        <v>0.11245299533091691</v>
      </c>
      <c r="P351" s="20">
        <f t="shared" si="148"/>
        <v>5.1003266988131714E-2</v>
      </c>
      <c r="R351" s="22">
        <f t="shared" si="149"/>
        <v>39.990584152456066</v>
      </c>
      <c r="S351" s="23">
        <f t="shared" si="150"/>
        <v>-17.421699227419762</v>
      </c>
      <c r="T351" s="23">
        <f t="shared" si="151"/>
        <v>24.443551855050995</v>
      </c>
      <c r="V351" s="20">
        <f t="shared" si="152"/>
        <v>50.002496458836085</v>
      </c>
      <c r="W351" s="20">
        <f t="shared" si="153"/>
        <v>0.6438814272010206</v>
      </c>
      <c r="X351" s="20">
        <f t="shared" si="154"/>
        <v>2.190016181350944</v>
      </c>
      <c r="Z351" s="20">
        <f t="shared" si="155"/>
        <v>1.0157789105845474</v>
      </c>
      <c r="AA351" s="20">
        <f t="shared" si="156"/>
        <v>-0.27023536245073937</v>
      </c>
      <c r="AB351" s="20">
        <f t="shared" si="157"/>
        <v>0.75758256995094253</v>
      </c>
      <c r="AD351" s="20">
        <f t="shared" si="158"/>
        <v>8.9815509205057598E-2</v>
      </c>
      <c r="AE351" s="20">
        <f t="shared" si="159"/>
        <v>0.11245299533091691</v>
      </c>
      <c r="AF351" s="20">
        <f t="shared" si="160"/>
        <v>4.683495591196668E-2</v>
      </c>
      <c r="AH351" s="20">
        <f t="shared" si="161"/>
        <v>0.44783405113529895</v>
      </c>
      <c r="AI351" s="20">
        <f t="shared" si="162"/>
        <v>0.48267744959013847</v>
      </c>
      <c r="AJ351" s="20">
        <f t="shared" si="163"/>
        <v>0.36045969031488351</v>
      </c>
      <c r="AX351" s="20">
        <f t="shared" si="132"/>
        <v>-29.527592634993823</v>
      </c>
      <c r="AY351" s="20">
        <f t="shared" si="133"/>
        <v>871.87872681814144</v>
      </c>
      <c r="AZ351" s="20">
        <f t="shared" si="134"/>
        <v>-78.905000576893869</v>
      </c>
      <c r="BA351" s="20">
        <f t="shared" si="135"/>
        <v>6225.9991160396221</v>
      </c>
      <c r="BB351" s="20">
        <f t="shared" si="136"/>
        <v>50.329478559917241</v>
      </c>
      <c r="BC351" s="20">
        <f t="shared" si="137"/>
        <v>2533.0564121131692</v>
      </c>
      <c r="BD351" s="20">
        <f t="shared" si="138"/>
        <v>9630.9342549709327</v>
      </c>
      <c r="BE351" s="39">
        <f t="shared" si="139"/>
        <v>98.137323455303857</v>
      </c>
    </row>
    <row r="352" spans="1:57" ht="13.8" x14ac:dyDescent="0.25">
      <c r="A352" s="25">
        <v>122</v>
      </c>
      <c r="B352" s="43">
        <f>Samples!Q123</f>
        <v>135</v>
      </c>
      <c r="C352" s="43">
        <f>Samples!R123</f>
        <v>102</v>
      </c>
      <c r="D352" s="43">
        <f>Samples!S123</f>
        <v>72</v>
      </c>
      <c r="F352" s="20">
        <f t="shared" si="140"/>
        <v>0.52941176470588236</v>
      </c>
      <c r="G352" s="20">
        <f t="shared" si="141"/>
        <v>0.4</v>
      </c>
      <c r="H352" s="20">
        <f t="shared" si="142"/>
        <v>0.28235294117647058</v>
      </c>
      <c r="J352" s="20">
        <f t="shared" si="143"/>
        <v>0.24250298330585524</v>
      </c>
      <c r="K352" s="20">
        <f t="shared" si="144"/>
        <v>0.13306760636028689</v>
      </c>
      <c r="L352" s="20">
        <f t="shared" si="145"/>
        <v>6.4960105164270615E-2</v>
      </c>
      <c r="N352" s="20">
        <f t="shared" si="146"/>
        <v>0.15931850533192413</v>
      </c>
      <c r="O352" s="20">
        <f t="shared" si="147"/>
        <v>0.15141620591256233</v>
      </c>
      <c r="P352" s="20">
        <f t="shared" si="148"/>
        <v>8.2286546214588419E-2</v>
      </c>
      <c r="R352" s="22">
        <f t="shared" si="149"/>
        <v>45.827560221375748</v>
      </c>
      <c r="S352" s="23">
        <f t="shared" si="150"/>
        <v>9.1836591944314812</v>
      </c>
      <c r="T352" s="23">
        <f t="shared" si="151"/>
        <v>22.045990116460111</v>
      </c>
      <c r="V352" s="20">
        <f t="shared" si="152"/>
        <v>51.67717631854844</v>
      </c>
      <c r="W352" s="20">
        <f t="shared" si="153"/>
        <v>0.48041188141175883</v>
      </c>
      <c r="X352" s="20">
        <f t="shared" si="154"/>
        <v>1.1760890806873827</v>
      </c>
      <c r="Z352" s="20">
        <f t="shared" si="155"/>
        <v>1.3677304747117027</v>
      </c>
      <c r="AA352" s="20">
        <f t="shared" si="156"/>
        <v>0.71438506337268737</v>
      </c>
      <c r="AB352" s="20">
        <f t="shared" si="157"/>
        <v>0.72261193442770422</v>
      </c>
      <c r="AD352" s="20">
        <f t="shared" si="158"/>
        <v>0.16761547115404957</v>
      </c>
      <c r="AE352" s="20">
        <f t="shared" si="159"/>
        <v>0.15141620591256233</v>
      </c>
      <c r="AF352" s="20">
        <f t="shared" si="160"/>
        <v>7.5561566771890187E-2</v>
      </c>
      <c r="AH352" s="20">
        <f t="shared" si="161"/>
        <v>0.55136352719382631</v>
      </c>
      <c r="AI352" s="20">
        <f t="shared" si="162"/>
        <v>0.53299620880496335</v>
      </c>
      <c r="AJ352" s="20">
        <f t="shared" si="163"/>
        <v>0.42276625822266278</v>
      </c>
      <c r="AX352" s="20">
        <f t="shared" si="132"/>
        <v>-34.687858182034034</v>
      </c>
      <c r="AY352" s="20">
        <f t="shared" si="133"/>
        <v>1203.2475052569055</v>
      </c>
      <c r="AZ352" s="20">
        <f t="shared" si="134"/>
        <v>-11.114040142056638</v>
      </c>
      <c r="BA352" s="20">
        <f t="shared" si="135"/>
        <v>123.52188827924633</v>
      </c>
      <c r="BB352" s="20">
        <f t="shared" si="136"/>
        <v>14.739628313618434</v>
      </c>
      <c r="BC352" s="20">
        <f t="shared" si="137"/>
        <v>217.2566428236222</v>
      </c>
      <c r="BD352" s="20">
        <f t="shared" si="138"/>
        <v>1544.026036359774</v>
      </c>
      <c r="BE352" s="39">
        <f t="shared" si="139"/>
        <v>39.294096711335328</v>
      </c>
    </row>
    <row r="353" spans="1:57" ht="13.8" x14ac:dyDescent="0.25">
      <c r="A353" s="25">
        <v>123</v>
      </c>
      <c r="B353" s="43">
        <f>Samples!Q124</f>
        <v>103</v>
      </c>
      <c r="C353" s="43">
        <f>Samples!R124</f>
        <v>101</v>
      </c>
      <c r="D353" s="43">
        <f>Samples!S124</f>
        <v>45</v>
      </c>
      <c r="F353" s="20">
        <f t="shared" si="140"/>
        <v>0.40392156862745099</v>
      </c>
      <c r="G353" s="20">
        <f t="shared" si="141"/>
        <v>0.396078431372549</v>
      </c>
      <c r="H353" s="20">
        <f t="shared" si="142"/>
        <v>0.17647058823529413</v>
      </c>
      <c r="J353" s="20">
        <f t="shared" si="143"/>
        <v>0.13583370366794129</v>
      </c>
      <c r="K353" s="20">
        <f t="shared" si="144"/>
        <v>0.13033464915570903</v>
      </c>
      <c r="L353" s="20">
        <f t="shared" si="145"/>
        <v>2.634748990207152E-2</v>
      </c>
      <c r="N353" s="20">
        <f t="shared" si="146"/>
        <v>0.10738121185806443</v>
      </c>
      <c r="O353" s="20">
        <f t="shared" si="147"/>
        <v>0.12399587524689697</v>
      </c>
      <c r="P353" s="20">
        <f t="shared" si="148"/>
        <v>4.3200769812070765E-2</v>
      </c>
      <c r="R353" s="22">
        <f t="shared" si="149"/>
        <v>41.844277651734579</v>
      </c>
      <c r="S353" s="23">
        <f t="shared" si="150"/>
        <v>-7.6183493056712903</v>
      </c>
      <c r="T353" s="23">
        <f t="shared" si="151"/>
        <v>31.521018747331354</v>
      </c>
      <c r="V353" s="20">
        <f t="shared" si="152"/>
        <v>52.939186253741106</v>
      </c>
      <c r="W353" s="20">
        <f t="shared" si="153"/>
        <v>0.65929933754282788</v>
      </c>
      <c r="X353" s="20">
        <f t="shared" si="154"/>
        <v>1.8079396788455353</v>
      </c>
      <c r="Z353" s="20">
        <f t="shared" si="155"/>
        <v>1.1200448214352008</v>
      </c>
      <c r="AA353" s="20">
        <f t="shared" si="156"/>
        <v>0.10186702845402969</v>
      </c>
      <c r="AB353" s="20">
        <f t="shared" si="157"/>
        <v>0.92976192512648637</v>
      </c>
      <c r="AD353" s="20">
        <f t="shared" si="158"/>
        <v>0.11297339490590681</v>
      </c>
      <c r="AE353" s="20">
        <f t="shared" si="159"/>
        <v>0.12399587524689697</v>
      </c>
      <c r="AF353" s="20">
        <f t="shared" si="160"/>
        <v>3.9670128385739911E-2</v>
      </c>
      <c r="AH353" s="20">
        <f t="shared" si="161"/>
        <v>0.48342086735188655</v>
      </c>
      <c r="AI353" s="20">
        <f t="shared" si="162"/>
        <v>0.49865756596322913</v>
      </c>
      <c r="AJ353" s="20">
        <f t="shared" si="163"/>
        <v>0.34105247222657237</v>
      </c>
      <c r="AX353" s="20">
        <f t="shared" si="132"/>
        <v>-27.853411232435342</v>
      </c>
      <c r="AY353" s="20">
        <f t="shared" si="133"/>
        <v>775.81251728315522</v>
      </c>
      <c r="AZ353" s="20">
        <f t="shared" si="134"/>
        <v>-29.462137802633794</v>
      </c>
      <c r="BA353" s="20">
        <f t="shared" si="135"/>
        <v>868.01756390138326</v>
      </c>
      <c r="BB353" s="20">
        <f t="shared" si="136"/>
        <v>15.324730192922065</v>
      </c>
      <c r="BC353" s="20">
        <f t="shared" si="137"/>
        <v>234.84735548585715</v>
      </c>
      <c r="BD353" s="20">
        <f t="shared" si="138"/>
        <v>1878.6774366703955</v>
      </c>
      <c r="BE353" s="39">
        <f t="shared" si="139"/>
        <v>43.34371276979391</v>
      </c>
    </row>
    <row r="354" spans="1:57" ht="13.8" x14ac:dyDescent="0.25">
      <c r="A354" s="25">
        <v>124</v>
      </c>
      <c r="B354" s="43">
        <f>Samples!Q125</f>
        <v>101</v>
      </c>
      <c r="C354" s="43">
        <f>Samples!R125</f>
        <v>130</v>
      </c>
      <c r="D354" s="43">
        <f>Samples!S125</f>
        <v>59</v>
      </c>
      <c r="F354" s="20">
        <f t="shared" si="140"/>
        <v>0.396078431372549</v>
      </c>
      <c r="G354" s="20">
        <f t="shared" si="141"/>
        <v>0.50980392156862742</v>
      </c>
      <c r="H354" s="20">
        <f t="shared" si="142"/>
        <v>0.23137254901960785</v>
      </c>
      <c r="J354" s="20">
        <f t="shared" si="143"/>
        <v>0.13033464915570903</v>
      </c>
      <c r="K354" s="20">
        <f t="shared" si="144"/>
        <v>0.22344828481291598</v>
      </c>
      <c r="L354" s="20">
        <f t="shared" si="145"/>
        <v>4.3868603694777429E-2</v>
      </c>
      <c r="N354" s="20">
        <f t="shared" si="146"/>
        <v>0.14157339892782048</v>
      </c>
      <c r="O354" s="20">
        <f t="shared" si="147"/>
        <v>0.19068667289546418</v>
      </c>
      <c r="P354" s="20">
        <f t="shared" si="148"/>
        <v>7.0847602090290715E-2</v>
      </c>
      <c r="R354" s="22">
        <f t="shared" si="149"/>
        <v>50.767446891058668</v>
      </c>
      <c r="S354" s="23">
        <f t="shared" si="150"/>
        <v>-22.749644857564533</v>
      </c>
      <c r="T354" s="23">
        <f t="shared" si="151"/>
        <v>34.678073419463416</v>
      </c>
      <c r="V354" s="20">
        <f t="shared" si="152"/>
        <v>65.554929494794436</v>
      </c>
      <c r="W354" s="20">
        <f t="shared" si="153"/>
        <v>0.68498888813762182</v>
      </c>
      <c r="X354" s="20">
        <f t="shared" si="154"/>
        <v>2.1513946232242307</v>
      </c>
      <c r="Z354" s="20">
        <f t="shared" si="155"/>
        <v>1.7224574613308974</v>
      </c>
      <c r="AA354" s="20">
        <f t="shared" si="156"/>
        <v>-0.48516076897549715</v>
      </c>
      <c r="AB354" s="20">
        <f t="shared" si="157"/>
        <v>1.468121080944061</v>
      </c>
      <c r="AD354" s="20">
        <f t="shared" si="158"/>
        <v>0.14894623769365647</v>
      </c>
      <c r="AE354" s="20">
        <f t="shared" si="159"/>
        <v>0.19068667289546418</v>
      </c>
      <c r="AF354" s="20">
        <f t="shared" si="160"/>
        <v>6.5057485849670083E-2</v>
      </c>
      <c r="AH354" s="20">
        <f t="shared" si="161"/>
        <v>0.5300821490008939</v>
      </c>
      <c r="AI354" s="20">
        <f t="shared" si="162"/>
        <v>0.57558143871602296</v>
      </c>
      <c r="AJ354" s="20">
        <f t="shared" si="163"/>
        <v>0.40219107161870588</v>
      </c>
      <c r="AX354" s="20">
        <f t="shared" si="132"/>
        <v>-21.876200171587669</v>
      </c>
      <c r="AY354" s="20">
        <f t="shared" si="133"/>
        <v>478.56813394737236</v>
      </c>
      <c r="AZ354" s="20">
        <f t="shared" si="134"/>
        <v>-32.319913607932904</v>
      </c>
      <c r="BA354" s="20">
        <f t="shared" si="135"/>
        <v>1044.5768156242466</v>
      </c>
      <c r="BB354" s="20">
        <f t="shared" si="136"/>
        <v>14.00928866086436</v>
      </c>
      <c r="BC354" s="20">
        <f t="shared" si="137"/>
        <v>196.26016878342273</v>
      </c>
      <c r="BD354" s="20">
        <f t="shared" si="138"/>
        <v>1719.4051183550419</v>
      </c>
      <c r="BE354" s="39">
        <f t="shared" si="139"/>
        <v>41.465710151341213</v>
      </c>
    </row>
    <row r="355" spans="1:57" ht="13.8" x14ac:dyDescent="0.25">
      <c r="A355" s="25">
        <v>125</v>
      </c>
      <c r="B355" s="43">
        <f>Samples!Q126</f>
        <v>94</v>
      </c>
      <c r="C355" s="43">
        <f>Samples!R126</f>
        <v>117</v>
      </c>
      <c r="D355" s="43">
        <f>Samples!S126</f>
        <v>52</v>
      </c>
      <c r="F355" s="20">
        <f t="shared" si="140"/>
        <v>0.36862745098039218</v>
      </c>
      <c r="G355" s="20">
        <f t="shared" si="141"/>
        <v>0.45882352941176469</v>
      </c>
      <c r="H355" s="20">
        <f t="shared" si="142"/>
        <v>0.20392156862745098</v>
      </c>
      <c r="J355" s="20">
        <f t="shared" si="143"/>
        <v>0.11212218366914964</v>
      </c>
      <c r="K355" s="20">
        <f t="shared" si="144"/>
        <v>0.17810149822418256</v>
      </c>
      <c r="L355" s="20">
        <f t="shared" si="145"/>
        <v>3.4459964373457802E-2</v>
      </c>
      <c r="N355" s="20">
        <f t="shared" si="146"/>
        <v>0.11614830787953412</v>
      </c>
      <c r="O355" s="20">
        <f t="shared" si="147"/>
        <v>0.15370337720576022</v>
      </c>
      <c r="P355" s="20">
        <f t="shared" si="148"/>
        <v>5.6147852870108789E-2</v>
      </c>
      <c r="R355" s="22">
        <f t="shared" si="149"/>
        <v>46.137311580521875</v>
      </c>
      <c r="S355" s="23">
        <f t="shared" si="150"/>
        <v>-19.716008266744328</v>
      </c>
      <c r="T355" s="23">
        <f t="shared" si="151"/>
        <v>32.694657505675075</v>
      </c>
      <c r="V355" s="20">
        <f t="shared" si="152"/>
        <v>59.885834145195673</v>
      </c>
      <c r="W355" s="20">
        <f t="shared" si="153"/>
        <v>0.69129489036082248</v>
      </c>
      <c r="X355" s="20">
        <f t="shared" si="154"/>
        <v>2.1134441312222449</v>
      </c>
      <c r="Z355" s="20">
        <f t="shared" si="155"/>
        <v>1.3883903100294539</v>
      </c>
      <c r="AA355" s="20">
        <f t="shared" si="156"/>
        <v>-0.33336764731074503</v>
      </c>
      <c r="AB355" s="20">
        <f t="shared" si="157"/>
        <v>1.1865227914816872</v>
      </c>
      <c r="AD355" s="20">
        <f t="shared" si="158"/>
        <v>0.12219706247189281</v>
      </c>
      <c r="AE355" s="20">
        <f t="shared" si="159"/>
        <v>0.15370337720576022</v>
      </c>
      <c r="AF355" s="20">
        <f t="shared" si="160"/>
        <v>5.155909354463617E-2</v>
      </c>
      <c r="AH355" s="20">
        <f t="shared" si="161"/>
        <v>0.49623446260894127</v>
      </c>
      <c r="AI355" s="20">
        <f t="shared" si="162"/>
        <v>0.53566647914242993</v>
      </c>
      <c r="AJ355" s="20">
        <f t="shared" si="163"/>
        <v>0.37219319161405456</v>
      </c>
      <c r="AX355" s="20">
        <f t="shared" si="132"/>
        <v>-26.570780790552185</v>
      </c>
      <c r="AY355" s="20">
        <f t="shared" si="133"/>
        <v>706.00639181957695</v>
      </c>
      <c r="AZ355" s="20">
        <f t="shared" si="134"/>
        <v>-34.835171789615842</v>
      </c>
      <c r="BA355" s="20">
        <f t="shared" si="135"/>
        <v>1213.4891936120473</v>
      </c>
      <c r="BB355" s="20">
        <f t="shared" si="136"/>
        <v>20.043777096148965</v>
      </c>
      <c r="BC355" s="20">
        <f t="shared" si="137"/>
        <v>401.75300028010582</v>
      </c>
      <c r="BD355" s="20">
        <f t="shared" si="138"/>
        <v>2321.2485857117299</v>
      </c>
      <c r="BE355" s="39">
        <f t="shared" si="139"/>
        <v>48.179337746711816</v>
      </c>
    </row>
    <row r="356" spans="1:57" ht="13.8" x14ac:dyDescent="0.25">
      <c r="A356" s="25">
        <v>126</v>
      </c>
      <c r="B356" s="43">
        <f>Samples!Q127</f>
        <v>71</v>
      </c>
      <c r="C356" s="43">
        <f>Samples!R127</f>
        <v>95</v>
      </c>
      <c r="D356" s="43">
        <f>Samples!S127</f>
        <v>51</v>
      </c>
      <c r="F356" s="20">
        <f t="shared" si="140"/>
        <v>0.27843137254901962</v>
      </c>
      <c r="G356" s="20">
        <f t="shared" si="141"/>
        <v>0.37254901960784315</v>
      </c>
      <c r="H356" s="20">
        <f t="shared" si="142"/>
        <v>0.2</v>
      </c>
      <c r="J356" s="20">
        <f t="shared" si="143"/>
        <v>6.3165154646975738E-2</v>
      </c>
      <c r="K356" s="20">
        <f t="shared" si="144"/>
        <v>0.11462639807538549</v>
      </c>
      <c r="L356" s="20">
        <f t="shared" si="145"/>
        <v>3.3222965896056361E-2</v>
      </c>
      <c r="N356" s="20">
        <f t="shared" si="146"/>
        <v>7.3036455072408815E-2</v>
      </c>
      <c r="O356" s="20">
        <f t="shared" si="147"/>
        <v>9.7808409919157999E-2</v>
      </c>
      <c r="P356" s="20">
        <f t="shared" si="148"/>
        <v>4.6460983219474158E-2</v>
      </c>
      <c r="R356" s="22">
        <f t="shared" si="149"/>
        <v>37.446186411937013</v>
      </c>
      <c r="S356" s="23">
        <f t="shared" si="150"/>
        <v>-17.802853829966935</v>
      </c>
      <c r="T356" s="23">
        <f t="shared" si="151"/>
        <v>22.263672627576813</v>
      </c>
      <c r="V356" s="20">
        <f t="shared" si="152"/>
        <v>47.061976160767173</v>
      </c>
      <c r="W356" s="20">
        <f t="shared" si="153"/>
        <v>0.65066998175861845</v>
      </c>
      <c r="X356" s="20">
        <f t="shared" si="154"/>
        <v>2.2453158182494111</v>
      </c>
      <c r="Z356" s="20">
        <f t="shared" si="155"/>
        <v>0.88349554212696191</v>
      </c>
      <c r="AA356" s="20">
        <f t="shared" si="156"/>
        <v>-0.27446130157365384</v>
      </c>
      <c r="AB356" s="20">
        <f t="shared" si="157"/>
        <v>0.64064758459713667</v>
      </c>
      <c r="AD356" s="20">
        <f t="shared" si="158"/>
        <v>7.684003689890459E-2</v>
      </c>
      <c r="AE356" s="20">
        <f t="shared" si="159"/>
        <v>9.7808409919157999E-2</v>
      </c>
      <c r="AF356" s="20">
        <f t="shared" si="160"/>
        <v>4.2663896436615389E-2</v>
      </c>
      <c r="AH356" s="20">
        <f t="shared" si="161"/>
        <v>0.42513727864986794</v>
      </c>
      <c r="AI356" s="20">
        <f t="shared" si="162"/>
        <v>0.46074298630980182</v>
      </c>
      <c r="AJ356" s="20">
        <f t="shared" si="163"/>
        <v>0.34942462317191775</v>
      </c>
      <c r="AX356" s="20">
        <f t="shared" si="132"/>
        <v>-30.852248925593862</v>
      </c>
      <c r="AY356" s="20">
        <f t="shared" si="133"/>
        <v>951.86126376680761</v>
      </c>
      <c r="AZ356" s="20">
        <f t="shared" si="134"/>
        <v>-39.916942103714824</v>
      </c>
      <c r="BA356" s="20">
        <f t="shared" si="135"/>
        <v>1593.3622669113213</v>
      </c>
      <c r="BB356" s="20">
        <f t="shared" si="136"/>
        <v>4.7394731858392163</v>
      </c>
      <c r="BC356" s="20">
        <f t="shared" si="137"/>
        <v>22.462606079288932</v>
      </c>
      <c r="BD356" s="20">
        <f t="shared" si="138"/>
        <v>2567.6861367574179</v>
      </c>
      <c r="BE356" s="39">
        <f t="shared" si="139"/>
        <v>50.672340944122737</v>
      </c>
    </row>
    <row r="357" spans="1:57" ht="13.8" x14ac:dyDescent="0.25">
      <c r="A357" s="25">
        <v>127</v>
      </c>
      <c r="B357" s="43">
        <f>Samples!Q128</f>
        <v>79</v>
      </c>
      <c r="C357" s="43">
        <f>Samples!R128</f>
        <v>100</v>
      </c>
      <c r="D357" s="43">
        <f>Samples!S128</f>
        <v>71</v>
      </c>
      <c r="F357" s="20">
        <f t="shared" si="140"/>
        <v>0.30980392156862746</v>
      </c>
      <c r="G357" s="20">
        <f t="shared" si="141"/>
        <v>0.39215686274509803</v>
      </c>
      <c r="H357" s="20">
        <f t="shared" si="142"/>
        <v>0.27843137254901962</v>
      </c>
      <c r="J357" s="20">
        <f t="shared" si="143"/>
        <v>7.8355706763718475E-2</v>
      </c>
      <c r="K357" s="20">
        <f t="shared" si="144"/>
        <v>0.12763471763104536</v>
      </c>
      <c r="L357" s="20">
        <f t="shared" si="145"/>
        <v>6.3165154646975738E-2</v>
      </c>
      <c r="N357" s="20">
        <f t="shared" si="146"/>
        <v>8.9357378907998442E-2</v>
      </c>
      <c r="O357" s="20">
        <f t="shared" si="147"/>
        <v>0.11250329747320184</v>
      </c>
      <c r="P357" s="20">
        <f t="shared" si="148"/>
        <v>7.6764802974110813E-2</v>
      </c>
      <c r="R357" s="22">
        <f t="shared" si="149"/>
        <v>39.998931422289523</v>
      </c>
      <c r="S357" s="23">
        <f t="shared" si="150"/>
        <v>-14.024104578313684</v>
      </c>
      <c r="T357" s="23">
        <f t="shared" si="151"/>
        <v>13.931868163033812</v>
      </c>
      <c r="V357" s="20">
        <f t="shared" si="152"/>
        <v>44.617115266012597</v>
      </c>
      <c r="W357" s="20">
        <f t="shared" si="153"/>
        <v>0.45900677034995274</v>
      </c>
      <c r="X357" s="20">
        <f t="shared" si="154"/>
        <v>2.3594938238070267</v>
      </c>
      <c r="Z357" s="20">
        <f t="shared" si="155"/>
        <v>1.0162332858116336</v>
      </c>
      <c r="AA357" s="20">
        <f t="shared" si="156"/>
        <v>-0.26113248543206924</v>
      </c>
      <c r="AB357" s="20">
        <f t="shared" si="157"/>
        <v>0.4770795322981396</v>
      </c>
      <c r="AD357" s="20">
        <f t="shared" si="158"/>
        <v>9.4010919419251382E-2</v>
      </c>
      <c r="AE357" s="20">
        <f t="shared" si="159"/>
        <v>0.11250329747320184</v>
      </c>
      <c r="AF357" s="20">
        <f t="shared" si="160"/>
        <v>7.0491095476685778E-2</v>
      </c>
      <c r="AH357" s="20">
        <f t="shared" si="161"/>
        <v>0.45470119965621336</v>
      </c>
      <c r="AI357" s="20">
        <f t="shared" si="162"/>
        <v>0.48274940881284073</v>
      </c>
      <c r="AJ357" s="20">
        <f t="shared" si="163"/>
        <v>0.41309006799767167</v>
      </c>
      <c r="AX357" s="20">
        <f t="shared" si="132"/>
        <v>-32.865701683161127</v>
      </c>
      <c r="AY357" s="20">
        <f t="shared" si="133"/>
        <v>1080.1543471265402</v>
      </c>
      <c r="AZ357" s="20">
        <f t="shared" si="134"/>
        <v>-41.477942486836753</v>
      </c>
      <c r="BA357" s="20">
        <f t="shared" si="135"/>
        <v>1720.4197129413374</v>
      </c>
      <c r="BB357" s="20">
        <f t="shared" si="136"/>
        <v>20.195577138675645</v>
      </c>
      <c r="BC357" s="20">
        <f t="shared" si="137"/>
        <v>407.86133596419836</v>
      </c>
      <c r="BD357" s="20">
        <f t="shared" si="138"/>
        <v>3208.4353960320759</v>
      </c>
      <c r="BE357" s="39">
        <f t="shared" si="139"/>
        <v>56.643052495712801</v>
      </c>
    </row>
    <row r="358" spans="1:57" ht="13.8" x14ac:dyDescent="0.25">
      <c r="A358" s="25">
        <v>128</v>
      </c>
      <c r="B358" s="43">
        <f>Samples!Q129</f>
        <v>71</v>
      </c>
      <c r="C358" s="43">
        <f>Samples!R129</f>
        <v>102</v>
      </c>
      <c r="D358" s="43">
        <f>Samples!S129</f>
        <v>54</v>
      </c>
      <c r="F358" s="20">
        <f t="shared" si="140"/>
        <v>0.27843137254901962</v>
      </c>
      <c r="G358" s="20">
        <f t="shared" si="141"/>
        <v>0.4</v>
      </c>
      <c r="H358" s="20">
        <f t="shared" si="142"/>
        <v>0.21176470588235294</v>
      </c>
      <c r="J358" s="20">
        <f t="shared" si="143"/>
        <v>6.3165154646975738E-2</v>
      </c>
      <c r="K358" s="20">
        <f t="shared" si="144"/>
        <v>0.13306760636028689</v>
      </c>
      <c r="L358" s="20">
        <f t="shared" si="145"/>
        <v>3.7013495066766683E-2</v>
      </c>
      <c r="N358" s="20">
        <f t="shared" si="146"/>
        <v>8.0315221670402767E-2</v>
      </c>
      <c r="O358" s="20">
        <f t="shared" si="147"/>
        <v>0.11127123829064478</v>
      </c>
      <c r="P358" s="20">
        <f t="shared" si="148"/>
        <v>5.2262073223794558E-2</v>
      </c>
      <c r="R358" s="22">
        <f t="shared" si="149"/>
        <v>39.793759955647879</v>
      </c>
      <c r="S358" s="23">
        <f t="shared" si="150"/>
        <v>-21.082617756491643</v>
      </c>
      <c r="T358" s="23">
        <f t="shared" si="151"/>
        <v>23.515915531810261</v>
      </c>
      <c r="V358" s="20">
        <f t="shared" si="152"/>
        <v>50.803724136851393</v>
      </c>
      <c r="W358" s="20">
        <f t="shared" si="153"/>
        <v>0.67086485654942651</v>
      </c>
      <c r="X358" s="20">
        <f t="shared" si="154"/>
        <v>2.3016884914355389</v>
      </c>
      <c r="Z358" s="20">
        <f t="shared" si="155"/>
        <v>1.0051041937803298</v>
      </c>
      <c r="AA358" s="20">
        <f t="shared" si="156"/>
        <v>-0.38287622553403816</v>
      </c>
      <c r="AB358" s="20">
        <f t="shared" si="157"/>
        <v>0.74519922297272734</v>
      </c>
      <c r="AD358" s="20">
        <f t="shared" si="158"/>
        <v>8.4497866039350625E-2</v>
      </c>
      <c r="AE358" s="20">
        <f t="shared" si="159"/>
        <v>0.11127123829064478</v>
      </c>
      <c r="AF358" s="20">
        <f t="shared" si="160"/>
        <v>4.7990884503025306E-2</v>
      </c>
      <c r="AH358" s="20">
        <f t="shared" si="161"/>
        <v>0.43881545375984327</v>
      </c>
      <c r="AI358" s="20">
        <f t="shared" si="162"/>
        <v>0.48098068927282656</v>
      </c>
      <c r="AJ358" s="20">
        <f t="shared" si="163"/>
        <v>0.36340111161377525</v>
      </c>
      <c r="AX358" s="20">
        <f t="shared" si="132"/>
        <v>-30.787791818055233</v>
      </c>
      <c r="AY358" s="20">
        <f t="shared" si="133"/>
        <v>947.88812503190877</v>
      </c>
      <c r="AZ358" s="20">
        <f t="shared" si="134"/>
        <v>-49.748824825380815</v>
      </c>
      <c r="BA358" s="20">
        <f t="shared" si="135"/>
        <v>2474.9455715064264</v>
      </c>
      <c r="BB358" s="20">
        <f t="shared" si="136"/>
        <v>30.457425670555018</v>
      </c>
      <c r="BC358" s="20">
        <f t="shared" si="137"/>
        <v>927.65477847738384</v>
      </c>
      <c r="BD358" s="20">
        <f t="shared" si="138"/>
        <v>4350.4884750157189</v>
      </c>
      <c r="BE358" s="39">
        <f t="shared" si="139"/>
        <v>65.958232806949269</v>
      </c>
    </row>
    <row r="359" spans="1:57" ht="13.8" x14ac:dyDescent="0.25">
      <c r="A359" s="25">
        <v>129</v>
      </c>
      <c r="B359" s="43">
        <f>Samples!Q130</f>
        <v>71</v>
      </c>
      <c r="C359" s="43">
        <f>Samples!R130</f>
        <v>101</v>
      </c>
      <c r="D359" s="43">
        <f>Samples!S130</f>
        <v>45</v>
      </c>
      <c r="F359" s="20">
        <f t="shared" si="140"/>
        <v>0.27843137254901962</v>
      </c>
      <c r="G359" s="20">
        <f t="shared" si="141"/>
        <v>0.396078431372549</v>
      </c>
      <c r="H359" s="20">
        <f t="shared" si="142"/>
        <v>0.17647058823529413</v>
      </c>
      <c r="J359" s="20">
        <f t="shared" si="143"/>
        <v>6.3165154646975738E-2</v>
      </c>
      <c r="K359" s="20">
        <f t="shared" si="144"/>
        <v>0.13033464915570903</v>
      </c>
      <c r="L359" s="20">
        <f t="shared" si="145"/>
        <v>2.634748990207152E-2</v>
      </c>
      <c r="N359" s="20">
        <f t="shared" si="146"/>
        <v>7.7412702241818232E-2</v>
      </c>
      <c r="O359" s="20">
        <f t="shared" si="147"/>
        <v>0.10854654172503968</v>
      </c>
      <c r="P359" s="20">
        <f t="shared" si="148"/>
        <v>4.1798266815966129E-2</v>
      </c>
      <c r="R359" s="22">
        <f t="shared" si="149"/>
        <v>39.334584475976591</v>
      </c>
      <c r="S359" s="23">
        <f t="shared" si="150"/>
        <v>-21.778973067762301</v>
      </c>
      <c r="T359" s="23">
        <f t="shared" si="151"/>
        <v>27.940242697816544</v>
      </c>
      <c r="V359" s="20">
        <f t="shared" si="152"/>
        <v>52.935719186546855</v>
      </c>
      <c r="W359" s="20">
        <f t="shared" si="153"/>
        <v>0.73316027671079087</v>
      </c>
      <c r="X359" s="20">
        <f t="shared" si="154"/>
        <v>2.2329017452977995</v>
      </c>
      <c r="Z359" s="20">
        <f t="shared" si="155"/>
        <v>0.98049222767894406</v>
      </c>
      <c r="AA359" s="20">
        <f t="shared" si="156"/>
        <v>-0.36613604384659781</v>
      </c>
      <c r="AB359" s="20">
        <f t="shared" si="157"/>
        <v>0.83114110427262522</v>
      </c>
      <c r="AD359" s="20">
        <f t="shared" si="158"/>
        <v>8.1444189628425284E-2</v>
      </c>
      <c r="AE359" s="20">
        <f t="shared" si="159"/>
        <v>0.10854654172503968</v>
      </c>
      <c r="AF359" s="20">
        <f t="shared" si="160"/>
        <v>3.8382246846617202E-2</v>
      </c>
      <c r="AH359" s="20">
        <f t="shared" si="161"/>
        <v>0.43346433382979083</v>
      </c>
      <c r="AI359" s="20">
        <f t="shared" si="162"/>
        <v>0.47702227996531543</v>
      </c>
      <c r="AJ359" s="20">
        <f t="shared" si="163"/>
        <v>0.33732106647623272</v>
      </c>
      <c r="AX359" s="20">
        <f t="shared" si="132"/>
        <v>-30.59374356491292</v>
      </c>
      <c r="AY359" s="20">
        <f t="shared" si="133"/>
        <v>935.97714531565066</v>
      </c>
      <c r="AZ359" s="20">
        <f t="shared" si="134"/>
        <v>-43.604814861358562</v>
      </c>
      <c r="BA359" s="20">
        <f t="shared" si="135"/>
        <v>1901.3798790933565</v>
      </c>
      <c r="BB359" s="20">
        <f t="shared" si="136"/>
        <v>42.154513933048435</v>
      </c>
      <c r="BC359" s="20">
        <f t="shared" si="137"/>
        <v>1777.0030449315745</v>
      </c>
      <c r="BD359" s="20">
        <f t="shared" si="138"/>
        <v>4614.3600693405815</v>
      </c>
      <c r="BE359" s="39">
        <f t="shared" si="139"/>
        <v>67.929081175447834</v>
      </c>
    </row>
    <row r="360" spans="1:57" ht="13.8" x14ac:dyDescent="0.25">
      <c r="A360" s="25">
        <v>130</v>
      </c>
      <c r="B360" s="43">
        <f>Samples!Q131</f>
        <v>85</v>
      </c>
      <c r="C360" s="43">
        <f>Samples!R131</f>
        <v>116</v>
      </c>
      <c r="D360" s="43">
        <f>Samples!S131</f>
        <v>132</v>
      </c>
      <c r="F360" s="20">
        <f t="shared" si="140"/>
        <v>0.33333333333333331</v>
      </c>
      <c r="G360" s="20">
        <f t="shared" si="141"/>
        <v>0.45490196078431372</v>
      </c>
      <c r="H360" s="20">
        <f t="shared" si="142"/>
        <v>0.51764705882352946</v>
      </c>
      <c r="J360" s="20">
        <f t="shared" si="143"/>
        <v>9.101911361566134E-2</v>
      </c>
      <c r="K360" s="20">
        <f t="shared" si="144"/>
        <v>0.17485974130914408</v>
      </c>
      <c r="L360" s="20">
        <f t="shared" si="145"/>
        <v>0.23096107544707103</v>
      </c>
      <c r="N360" s="20">
        <f t="shared" si="146"/>
        <v>0.14175460006544496</v>
      </c>
      <c r="O360" s="20">
        <f t="shared" si="147"/>
        <v>0.16108574018626795</v>
      </c>
      <c r="P360" s="20">
        <f t="shared" si="148"/>
        <v>0.24212845226927326</v>
      </c>
      <c r="R360" s="22">
        <f t="shared" si="149"/>
        <v>47.116613401901063</v>
      </c>
      <c r="S360" s="23">
        <f t="shared" si="150"/>
        <v>-6.900265623353663</v>
      </c>
      <c r="T360" s="23">
        <f t="shared" si="151"/>
        <v>-12.34105554449274</v>
      </c>
      <c r="V360" s="20">
        <f t="shared" si="152"/>
        <v>49.192383313774236</v>
      </c>
      <c r="W360" s="20">
        <f t="shared" si="153"/>
        <v>0.29153774161920842</v>
      </c>
      <c r="X360" s="20">
        <f t="shared" si="154"/>
        <v>-2.0806227946676339</v>
      </c>
      <c r="Z360" s="20">
        <f t="shared" si="155"/>
        <v>1.4550746042433431</v>
      </c>
      <c r="AA360" s="20">
        <f t="shared" si="156"/>
        <v>-0.47670743175131763</v>
      </c>
      <c r="AB360" s="20">
        <f t="shared" si="157"/>
        <v>-0.50937655878714816</v>
      </c>
      <c r="AD360" s="20">
        <f t="shared" si="158"/>
        <v>0.14913687539762752</v>
      </c>
      <c r="AE360" s="20">
        <f t="shared" si="159"/>
        <v>0.16108574018626795</v>
      </c>
      <c r="AF360" s="20">
        <f t="shared" si="160"/>
        <v>0.22234017655580648</v>
      </c>
      <c r="AH360" s="20">
        <f t="shared" si="161"/>
        <v>0.53030820497657771</v>
      </c>
      <c r="AI360" s="20">
        <f t="shared" si="162"/>
        <v>0.54410873622328504</v>
      </c>
      <c r="AJ360" s="20">
        <f t="shared" si="163"/>
        <v>0.60581401394574874</v>
      </c>
      <c r="AX360" s="20">
        <f t="shared" ref="AX360:AX423" si="164">(R360-R134)</f>
        <v>-19.207082885713788</v>
      </c>
      <c r="AY360" s="20">
        <f t="shared" ref="AY360:AY423" si="165">POWER(AX360,2)</f>
        <v>368.91203297867952</v>
      </c>
      <c r="AZ360" s="20">
        <f t="shared" ref="AZ360:AZ423" si="166">(S360-S134)</f>
        <v>-73.22970471858919</v>
      </c>
      <c r="BA360" s="20">
        <f t="shared" ref="BA360:BA423" si="167">POWER(AZ360,2)</f>
        <v>5362.5896531717635</v>
      </c>
      <c r="BB360" s="20">
        <f t="shared" ref="BB360:BB423" si="168">(T360-T134)</f>
        <v>14.585802991362229</v>
      </c>
      <c r="BC360" s="20">
        <f t="shared" ref="BC360:BC423" si="169">POWER(BB360,2)</f>
        <v>212.74564890283133</v>
      </c>
      <c r="BD360" s="20">
        <f t="shared" ref="BD360:BD423" si="170">AY360+BA360+BC360</f>
        <v>5944.2473350532737</v>
      </c>
      <c r="BE360" s="39">
        <f t="shared" ref="BE360:BE423" si="171">SQRT(BD360)</f>
        <v>77.098945096890091</v>
      </c>
    </row>
    <row r="361" spans="1:57" ht="13.8" x14ac:dyDescent="0.25">
      <c r="A361" s="25">
        <v>131</v>
      </c>
      <c r="B361" s="43">
        <f>Samples!Q132</f>
        <v>81</v>
      </c>
      <c r="C361" s="43">
        <f>Samples!R132</f>
        <v>128</v>
      </c>
      <c r="D361" s="43">
        <f>Samples!S132</f>
        <v>65</v>
      </c>
      <c r="F361" s="20">
        <f t="shared" si="140"/>
        <v>0.31764705882352939</v>
      </c>
      <c r="G361" s="20">
        <f t="shared" si="141"/>
        <v>0.50196078431372548</v>
      </c>
      <c r="H361" s="20">
        <f t="shared" si="142"/>
        <v>0.25490196078431371</v>
      </c>
      <c r="J361" s="20">
        <f t="shared" si="143"/>
        <v>8.2454105464405722E-2</v>
      </c>
      <c r="K361" s="20">
        <f t="shared" si="144"/>
        <v>0.21608001494808352</v>
      </c>
      <c r="L361" s="20">
        <f t="shared" si="145"/>
        <v>5.3005254496819677E-2</v>
      </c>
      <c r="N361" s="20">
        <f t="shared" si="146"/>
        <v>0.12084173487563152</v>
      </c>
      <c r="O361" s="20">
        <f t="shared" si="147"/>
        <v>0.17589714888727237</v>
      </c>
      <c r="P361" s="20">
        <f t="shared" si="148"/>
        <v>7.7729596416501678E-2</v>
      </c>
      <c r="R361" s="22">
        <f t="shared" si="149"/>
        <v>48.994646983985717</v>
      </c>
      <c r="S361" s="23">
        <f t="shared" si="150"/>
        <v>-28.734091898313665</v>
      </c>
      <c r="T361" s="23">
        <f t="shared" si="151"/>
        <v>29.097043363052354</v>
      </c>
      <c r="V361" s="20">
        <f t="shared" si="152"/>
        <v>63.818190218600407</v>
      </c>
      <c r="W361" s="20">
        <f t="shared" si="153"/>
        <v>0.69551736253504093</v>
      </c>
      <c r="X361" s="20">
        <f t="shared" si="154"/>
        <v>2.3499185162244585</v>
      </c>
      <c r="Z361" s="20">
        <f t="shared" si="155"/>
        <v>1.5888648741268199</v>
      </c>
      <c r="AA361" s="20">
        <f t="shared" si="156"/>
        <v>-0.7500545857975669</v>
      </c>
      <c r="AB361" s="20">
        <f t="shared" si="157"/>
        <v>1.2533569230365003</v>
      </c>
      <c r="AD361" s="20">
        <f t="shared" si="158"/>
        <v>0.12713491307273173</v>
      </c>
      <c r="AE361" s="20">
        <f t="shared" si="159"/>
        <v>0.17589714888727237</v>
      </c>
      <c r="AF361" s="20">
        <f t="shared" si="160"/>
        <v>7.1377039868229269E-2</v>
      </c>
      <c r="AH361" s="20">
        <f t="shared" si="161"/>
        <v>0.50283049709980132</v>
      </c>
      <c r="AI361" s="20">
        <f t="shared" si="162"/>
        <v>0.56029868089642865</v>
      </c>
      <c r="AJ361" s="20">
        <f t="shared" si="163"/>
        <v>0.41481346408116687</v>
      </c>
      <c r="AX361" s="20">
        <f t="shared" si="164"/>
        <v>-13.184259202317804</v>
      </c>
      <c r="AY361" s="20">
        <f t="shared" si="165"/>
        <v>173.8246907139017</v>
      </c>
      <c r="AZ361" s="20">
        <f t="shared" si="166"/>
        <v>-117.70864241908636</v>
      </c>
      <c r="BA361" s="20">
        <f t="shared" si="167"/>
        <v>13855.324500144337</v>
      </c>
      <c r="BB361" s="20">
        <f t="shared" si="168"/>
        <v>84.787332517029839</v>
      </c>
      <c r="BC361" s="20">
        <f t="shared" si="169"/>
        <v>7188.8917553533856</v>
      </c>
      <c r="BD361" s="20">
        <f t="shared" si="170"/>
        <v>21218.040946211626</v>
      </c>
      <c r="BE361" s="39">
        <f t="shared" si="171"/>
        <v>145.66413747457412</v>
      </c>
    </row>
    <row r="362" spans="1:57" ht="13.8" x14ac:dyDescent="0.25">
      <c r="A362" s="25">
        <v>132</v>
      </c>
      <c r="B362" s="43">
        <f>Samples!Q133</f>
        <v>143</v>
      </c>
      <c r="C362" s="43">
        <f>Samples!R133</f>
        <v>153</v>
      </c>
      <c r="D362" s="43">
        <f>Samples!S133</f>
        <v>99</v>
      </c>
      <c r="F362" s="20">
        <f t="shared" si="140"/>
        <v>0.5607843137254902</v>
      </c>
      <c r="G362" s="20">
        <f t="shared" si="141"/>
        <v>0.6</v>
      </c>
      <c r="H362" s="20">
        <f t="shared" si="142"/>
        <v>0.38823529411764707</v>
      </c>
      <c r="J362" s="20">
        <f t="shared" si="143"/>
        <v>0.27490010310383778</v>
      </c>
      <c r="K362" s="20">
        <f t="shared" si="144"/>
        <v>0.3187679871576598</v>
      </c>
      <c r="L362" s="20">
        <f t="shared" si="145"/>
        <v>0.12496769676535592</v>
      </c>
      <c r="N362" s="20">
        <f t="shared" si="146"/>
        <v>0.24991690399374858</v>
      </c>
      <c r="O362" s="20">
        <f t="shared" si="147"/>
        <v>0.29544929404149289</v>
      </c>
      <c r="P362" s="20">
        <f t="shared" si="148"/>
        <v>0.16208451183456793</v>
      </c>
      <c r="R362" s="22">
        <f t="shared" si="149"/>
        <v>61.259573808659425</v>
      </c>
      <c r="S362" s="23">
        <f t="shared" si="150"/>
        <v>-12.695070836403644</v>
      </c>
      <c r="T362" s="23">
        <f t="shared" si="151"/>
        <v>27.215433804648303</v>
      </c>
      <c r="V362" s="20">
        <f t="shared" si="152"/>
        <v>68.224482731165438</v>
      </c>
      <c r="W362" s="20">
        <f t="shared" si="153"/>
        <v>0.45579383691920272</v>
      </c>
      <c r="X362" s="20">
        <f t="shared" si="154"/>
        <v>2.0072585809959351</v>
      </c>
      <c r="Z362" s="20">
        <f t="shared" si="155"/>
        <v>2.6687698371332793</v>
      </c>
      <c r="AA362" s="20">
        <f t="shared" si="156"/>
        <v>-0.1527339272362607</v>
      </c>
      <c r="AB362" s="20">
        <f t="shared" si="157"/>
        <v>1.6026377177055013</v>
      </c>
      <c r="AD362" s="20">
        <f t="shared" si="158"/>
        <v>0.26293203997238146</v>
      </c>
      <c r="AE362" s="20">
        <f t="shared" si="159"/>
        <v>0.29544929404149289</v>
      </c>
      <c r="AF362" s="20">
        <f t="shared" si="160"/>
        <v>0.14883793556893291</v>
      </c>
      <c r="AH362" s="20">
        <f t="shared" si="161"/>
        <v>0.64064066702253264</v>
      </c>
      <c r="AI362" s="20">
        <f t="shared" si="162"/>
        <v>0.66603080869533993</v>
      </c>
      <c r="AJ362" s="20">
        <f t="shared" si="163"/>
        <v>0.52995363967209841</v>
      </c>
      <c r="AX362" s="20">
        <f t="shared" si="164"/>
        <v>-23.397002766453767</v>
      </c>
      <c r="AY362" s="20">
        <f t="shared" si="165"/>
        <v>547.41973845344523</v>
      </c>
      <c r="AZ362" s="20">
        <f t="shared" si="166"/>
        <v>-31.707482827521062</v>
      </c>
      <c r="BA362" s="20">
        <f t="shared" si="167"/>
        <v>1005.3644672575431</v>
      </c>
      <c r="BB362" s="20">
        <f t="shared" si="168"/>
        <v>14.897600944773547</v>
      </c>
      <c r="BC362" s="20">
        <f t="shared" si="169"/>
        <v>221.93851390971767</v>
      </c>
      <c r="BD362" s="20">
        <f t="shared" si="170"/>
        <v>1774.7227196207059</v>
      </c>
      <c r="BE362" s="39">
        <f t="shared" si="171"/>
        <v>42.127458024674425</v>
      </c>
    </row>
    <row r="363" spans="1:57" ht="13.8" x14ac:dyDescent="0.25">
      <c r="A363" s="25">
        <v>133</v>
      </c>
      <c r="B363" s="43">
        <f>Samples!Q134</f>
        <v>159</v>
      </c>
      <c r="C363" s="43">
        <f>Samples!R134</f>
        <v>178</v>
      </c>
      <c r="D363" s="43">
        <f>Samples!S134</f>
        <v>126</v>
      </c>
      <c r="F363" s="20">
        <f t="shared" si="140"/>
        <v>0.62352941176470589</v>
      </c>
      <c r="G363" s="20">
        <f t="shared" si="141"/>
        <v>0.69803921568627447</v>
      </c>
      <c r="H363" s="20">
        <f t="shared" si="142"/>
        <v>0.49411764705882355</v>
      </c>
      <c r="J363" s="20">
        <f t="shared" si="143"/>
        <v>0.3469227943382624</v>
      </c>
      <c r="K363" s="20">
        <f t="shared" si="144"/>
        <v>0.44540418235752111</v>
      </c>
      <c r="L363" s="20">
        <f t="shared" si="145"/>
        <v>0.20885546042987735</v>
      </c>
      <c r="N363" s="20">
        <f t="shared" si="146"/>
        <v>0.34004590660374184</v>
      </c>
      <c r="O363" s="20">
        <f t="shared" si="147"/>
        <v>0.40738822154145082</v>
      </c>
      <c r="P363" s="20">
        <f t="shared" si="148"/>
        <v>0.25830490360634339</v>
      </c>
      <c r="R363" s="22">
        <f t="shared" si="149"/>
        <v>69.992546922665454</v>
      </c>
      <c r="S363" s="23">
        <f t="shared" si="150"/>
        <v>-15.709191261414679</v>
      </c>
      <c r="T363" s="23">
        <f t="shared" si="151"/>
        <v>24.459892960321227</v>
      </c>
      <c r="V363" s="20">
        <f t="shared" si="152"/>
        <v>75.789324303885991</v>
      </c>
      <c r="W363" s="20">
        <f t="shared" si="153"/>
        <v>0.39365162175651669</v>
      </c>
      <c r="X363" s="20">
        <f t="shared" si="154"/>
        <v>2.1416990200587778</v>
      </c>
      <c r="Z363" s="20">
        <f t="shared" si="155"/>
        <v>3.679905214126201</v>
      </c>
      <c r="AA363" s="20">
        <f t="shared" si="156"/>
        <v>-0.4592301689355302</v>
      </c>
      <c r="AB363" s="20">
        <f t="shared" si="157"/>
        <v>1.8696278994042603</v>
      </c>
      <c r="AD363" s="20">
        <f t="shared" si="158"/>
        <v>0.35775476759993879</v>
      </c>
      <c r="AE363" s="20">
        <f t="shared" si="159"/>
        <v>0.40738822154145082</v>
      </c>
      <c r="AF363" s="20">
        <f t="shared" si="160"/>
        <v>0.23719458549710137</v>
      </c>
      <c r="AH363" s="20">
        <f t="shared" si="161"/>
        <v>0.70989667715532112</v>
      </c>
      <c r="AI363" s="20">
        <f t="shared" si="162"/>
        <v>0.74131505967815048</v>
      </c>
      <c r="AJ363" s="20">
        <f t="shared" si="163"/>
        <v>0.61901559487654434</v>
      </c>
      <c r="AX363" s="20">
        <f t="shared" si="164"/>
        <v>-20.679174930747877</v>
      </c>
      <c r="AY363" s="20">
        <f t="shared" si="165"/>
        <v>427.62827581647144</v>
      </c>
      <c r="AZ363" s="20">
        <f t="shared" si="166"/>
        <v>-32.274656371737208</v>
      </c>
      <c r="BA363" s="20">
        <f t="shared" si="167"/>
        <v>1041.6534439137172</v>
      </c>
      <c r="BB363" s="20">
        <f t="shared" si="168"/>
        <v>30.904556271666728</v>
      </c>
      <c r="BC363" s="20">
        <f t="shared" si="169"/>
        <v>955.09159834861532</v>
      </c>
      <c r="BD363" s="20">
        <f t="shared" si="170"/>
        <v>2424.373318078804</v>
      </c>
      <c r="BE363" s="39">
        <f t="shared" si="171"/>
        <v>49.237925606983119</v>
      </c>
    </row>
    <row r="364" spans="1:57" ht="13.8" x14ac:dyDescent="0.25">
      <c r="A364" s="25">
        <v>134</v>
      </c>
      <c r="B364" s="43">
        <f>Samples!Q135</f>
        <v>107</v>
      </c>
      <c r="C364" s="43">
        <f>Samples!R135</f>
        <v>108</v>
      </c>
      <c r="D364" s="43">
        <f>Samples!S135</f>
        <v>88</v>
      </c>
      <c r="F364" s="20">
        <f t="shared" si="140"/>
        <v>0.41960784313725491</v>
      </c>
      <c r="G364" s="20">
        <f t="shared" si="141"/>
        <v>0.42352941176470588</v>
      </c>
      <c r="H364" s="20">
        <f t="shared" si="142"/>
        <v>0.34509803921568627</v>
      </c>
      <c r="J364" s="20">
        <f t="shared" si="143"/>
        <v>0.14723176192527412</v>
      </c>
      <c r="K364" s="20">
        <f t="shared" si="144"/>
        <v>0.15016525573845643</v>
      </c>
      <c r="L364" s="20">
        <f t="shared" si="145"/>
        <v>9.7769050131381249E-2</v>
      </c>
      <c r="N364" s="20">
        <f t="shared" si="146"/>
        <v>0.13206478761876939</v>
      </c>
      <c r="O364" s="20">
        <f t="shared" si="147"/>
        <v>0.14575858890894303</v>
      </c>
      <c r="P364" s="20">
        <f t="shared" si="148"/>
        <v>0.11367075363905968</v>
      </c>
      <c r="R364" s="22">
        <f t="shared" si="149"/>
        <v>45.04770955300117</v>
      </c>
      <c r="S364" s="23">
        <f t="shared" si="150"/>
        <v>-4.1673631171482146</v>
      </c>
      <c r="T364" s="23">
        <f t="shared" si="151"/>
        <v>11.086613349376462</v>
      </c>
      <c r="V364" s="20">
        <f t="shared" si="152"/>
        <v>46.578708085135773</v>
      </c>
      <c r="W364" s="20">
        <f t="shared" si="153"/>
        <v>0.25710200928446025</v>
      </c>
      <c r="X364" s="20">
        <f t="shared" si="154"/>
        <v>1.9303483091458957</v>
      </c>
      <c r="Z364" s="20">
        <f t="shared" si="155"/>
        <v>1.3166256729273691</v>
      </c>
      <c r="AA364" s="20">
        <f t="shared" si="156"/>
        <v>1.3598297974207783E-2</v>
      </c>
      <c r="AB364" s="20">
        <f t="shared" si="157"/>
        <v>0.42675238582558539</v>
      </c>
      <c r="AD364" s="20">
        <f t="shared" si="158"/>
        <v>0.13894243831538072</v>
      </c>
      <c r="AE364" s="20">
        <f t="shared" si="159"/>
        <v>0.14575858890894303</v>
      </c>
      <c r="AF364" s="20">
        <f t="shared" si="160"/>
        <v>0.10438085733614295</v>
      </c>
      <c r="AH364" s="20">
        <f t="shared" si="161"/>
        <v>0.51793863198123091</v>
      </c>
      <c r="AI364" s="20">
        <f t="shared" si="162"/>
        <v>0.52627335821552734</v>
      </c>
      <c r="AJ364" s="20">
        <f t="shared" si="163"/>
        <v>0.47084029146864503</v>
      </c>
      <c r="AX364" s="20">
        <f t="shared" si="164"/>
        <v>-22.407196889414408</v>
      </c>
      <c r="AY364" s="20">
        <f t="shared" si="165"/>
        <v>502.08247244098271</v>
      </c>
      <c r="AZ364" s="20">
        <f t="shared" si="166"/>
        <v>-47.318020980111285</v>
      </c>
      <c r="BA364" s="20">
        <f t="shared" si="167"/>
        <v>2238.9951094742519</v>
      </c>
      <c r="BB364" s="20">
        <f t="shared" si="168"/>
        <v>24.248497072070776</v>
      </c>
      <c r="BC364" s="20">
        <f t="shared" si="169"/>
        <v>587.989610254225</v>
      </c>
      <c r="BD364" s="20">
        <f t="shared" si="170"/>
        <v>3329.0671921694593</v>
      </c>
      <c r="BE364" s="39">
        <f t="shared" si="171"/>
        <v>57.698069223930354</v>
      </c>
    </row>
    <row r="365" spans="1:57" ht="13.8" x14ac:dyDescent="0.25">
      <c r="A365" s="25">
        <v>135</v>
      </c>
      <c r="B365" s="43">
        <f>Samples!Q136</f>
        <v>135</v>
      </c>
      <c r="C365" s="43">
        <f>Samples!R136</f>
        <v>150</v>
      </c>
      <c r="D365" s="43">
        <f>Samples!S136</f>
        <v>121</v>
      </c>
      <c r="F365" s="20">
        <f t="shared" si="140"/>
        <v>0.52941176470588236</v>
      </c>
      <c r="G365" s="20">
        <f t="shared" si="141"/>
        <v>0.58823529411764708</v>
      </c>
      <c r="H365" s="20">
        <f t="shared" si="142"/>
        <v>0.47450980392156861</v>
      </c>
      <c r="J365" s="20">
        <f t="shared" si="143"/>
        <v>0.24250298330585524</v>
      </c>
      <c r="K365" s="20">
        <f t="shared" si="144"/>
        <v>0.30520932595171946</v>
      </c>
      <c r="L365" s="20">
        <f t="shared" si="145"/>
        <v>0.19141748114740204</v>
      </c>
      <c r="N365" s="20">
        <f t="shared" si="146"/>
        <v>0.24370194062277561</v>
      </c>
      <c r="O365" s="20">
        <f t="shared" si="147"/>
        <v>0.28366218631033696</v>
      </c>
      <c r="P365" s="20">
        <f t="shared" si="148"/>
        <v>0.22300357506185359</v>
      </c>
      <c r="R365" s="22">
        <f t="shared" si="149"/>
        <v>60.218161934680381</v>
      </c>
      <c r="S365" s="23">
        <f t="shared" si="150"/>
        <v>-10.883800922328435</v>
      </c>
      <c r="T365" s="23">
        <f t="shared" si="151"/>
        <v>13.525778817978251</v>
      </c>
      <c r="V365" s="20">
        <f t="shared" si="152"/>
        <v>62.6708133180122</v>
      </c>
      <c r="W365" s="20">
        <f t="shared" si="153"/>
        <v>0.28068995865280555</v>
      </c>
      <c r="X365" s="20">
        <f t="shared" si="154"/>
        <v>2.2483789103017275</v>
      </c>
      <c r="Z365" s="20">
        <f t="shared" si="155"/>
        <v>2.5622978359663691</v>
      </c>
      <c r="AA365" s="20">
        <f t="shared" si="156"/>
        <v>-0.30655377373024134</v>
      </c>
      <c r="AB365" s="20">
        <f t="shared" si="157"/>
        <v>0.85577505303068702</v>
      </c>
      <c r="AD365" s="20">
        <f t="shared" si="158"/>
        <v>0.25639341464784388</v>
      </c>
      <c r="AE365" s="20">
        <f t="shared" si="159"/>
        <v>0.28366218631033696</v>
      </c>
      <c r="AF365" s="20">
        <f t="shared" si="160"/>
        <v>0.2047783058419225</v>
      </c>
      <c r="AH365" s="20">
        <f t="shared" si="161"/>
        <v>0.63528551828189816</v>
      </c>
      <c r="AI365" s="20">
        <f t="shared" si="162"/>
        <v>0.65705312012655503</v>
      </c>
      <c r="AJ365" s="20">
        <f t="shared" si="163"/>
        <v>0.58942422603666378</v>
      </c>
      <c r="AX365" s="20">
        <f t="shared" si="164"/>
        <v>-9.6436410613444536</v>
      </c>
      <c r="AY365" s="20">
        <f t="shared" si="165"/>
        <v>92.999812920048782</v>
      </c>
      <c r="AZ365" s="20">
        <f t="shared" si="166"/>
        <v>-50.113453563097984</v>
      </c>
      <c r="BA365" s="20">
        <f t="shared" si="167"/>
        <v>2511.3582280207779</v>
      </c>
      <c r="BB365" s="20">
        <f t="shared" si="168"/>
        <v>35.912183630873493</v>
      </c>
      <c r="BC365" s="20">
        <f t="shared" si="169"/>
        <v>1289.6849331375781</v>
      </c>
      <c r="BD365" s="20">
        <f t="shared" si="170"/>
        <v>3894.0429740784048</v>
      </c>
      <c r="BE365" s="39">
        <f t="shared" si="171"/>
        <v>62.402267379306053</v>
      </c>
    </row>
    <row r="366" spans="1:57" ht="13.8" x14ac:dyDescent="0.25">
      <c r="A366" s="25">
        <v>136</v>
      </c>
      <c r="B366" s="43">
        <f>Samples!Q137</f>
        <v>87</v>
      </c>
      <c r="C366" s="43">
        <f>Samples!R137</f>
        <v>102</v>
      </c>
      <c r="D366" s="43">
        <f>Samples!S137</f>
        <v>67</v>
      </c>
      <c r="F366" s="20">
        <f t="shared" si="140"/>
        <v>0.3411764705882353</v>
      </c>
      <c r="G366" s="20">
        <f t="shared" si="141"/>
        <v>0.4</v>
      </c>
      <c r="H366" s="20">
        <f t="shared" si="142"/>
        <v>0.2627450980392157</v>
      </c>
      <c r="J366" s="20">
        <f t="shared" si="143"/>
        <v>9.5487755867141894E-2</v>
      </c>
      <c r="K366" s="20">
        <f t="shared" si="144"/>
        <v>0.13306760636028689</v>
      </c>
      <c r="L366" s="20">
        <f t="shared" si="145"/>
        <v>5.6276666518430385E-2</v>
      </c>
      <c r="N366" s="20">
        <f t="shared" si="146"/>
        <v>9.712206486062458E-2</v>
      </c>
      <c r="O366" s="20">
        <f t="shared" si="147"/>
        <v>0.11953382428886221</v>
      </c>
      <c r="P366" s="20">
        <f t="shared" si="148"/>
        <v>7.1195543892150118E-2</v>
      </c>
      <c r="R366" s="22">
        <f t="shared" si="149"/>
        <v>41.141932958754076</v>
      </c>
      <c r="S366" s="23">
        <f t="shared" si="150"/>
        <v>-12.547678241585897</v>
      </c>
      <c r="T366" s="23">
        <f t="shared" si="151"/>
        <v>17.950893874864803</v>
      </c>
      <c r="V366" s="20">
        <f t="shared" si="152"/>
        <v>46.608341182063555</v>
      </c>
      <c r="W366" s="20">
        <f t="shared" si="153"/>
        <v>0.48918506354097335</v>
      </c>
      <c r="X366" s="20">
        <f t="shared" si="154"/>
        <v>2.1808509629962174</v>
      </c>
      <c r="Z366" s="20">
        <f t="shared" si="155"/>
        <v>1.0797394720953477</v>
      </c>
      <c r="AA366" s="20">
        <f t="shared" si="156"/>
        <v>-0.18489300095017117</v>
      </c>
      <c r="AB366" s="20">
        <f t="shared" si="157"/>
        <v>0.60422842067445992</v>
      </c>
      <c r="AD366" s="20">
        <f t="shared" si="158"/>
        <v>0.10217997355141986</v>
      </c>
      <c r="AE366" s="20">
        <f t="shared" si="159"/>
        <v>0.11953382428886221</v>
      </c>
      <c r="AF366" s="20">
        <f t="shared" si="160"/>
        <v>6.5376991636501486E-2</v>
      </c>
      <c r="AH366" s="20">
        <f t="shared" si="161"/>
        <v>0.46750751385091505</v>
      </c>
      <c r="AI366" s="20">
        <f t="shared" si="162"/>
        <v>0.49260287033408684</v>
      </c>
      <c r="AJ366" s="20">
        <f t="shared" si="163"/>
        <v>0.40284840095976282</v>
      </c>
      <c r="AX366" s="20">
        <f t="shared" si="164"/>
        <v>-29.342217409075282</v>
      </c>
      <c r="AY366" s="20">
        <f t="shared" si="165"/>
        <v>860.96572248144059</v>
      </c>
      <c r="AZ366" s="20">
        <f t="shared" si="166"/>
        <v>-63.568472385308745</v>
      </c>
      <c r="BA366" s="20">
        <f t="shared" si="167"/>
        <v>4040.9506814017604</v>
      </c>
      <c r="BB366" s="20">
        <f t="shared" si="168"/>
        <v>43.05606290440268</v>
      </c>
      <c r="BC366" s="20">
        <f t="shared" si="169"/>
        <v>1853.8245528278806</v>
      </c>
      <c r="BD366" s="20">
        <f t="shared" si="170"/>
        <v>6755.7409567110817</v>
      </c>
      <c r="BE366" s="39">
        <f t="shared" si="171"/>
        <v>82.193314549974687</v>
      </c>
    </row>
    <row r="367" spans="1:57" ht="13.8" x14ac:dyDescent="0.25">
      <c r="A367" s="25">
        <v>137</v>
      </c>
      <c r="B367" s="43">
        <f>Samples!Q138</f>
        <v>96</v>
      </c>
      <c r="C367" s="43">
        <f>Samples!R138</f>
        <v>116</v>
      </c>
      <c r="D367" s="43">
        <f>Samples!S138</f>
        <v>77</v>
      </c>
      <c r="F367" s="20">
        <f t="shared" si="140"/>
        <v>0.37647058823529411</v>
      </c>
      <c r="G367" s="20">
        <f t="shared" si="141"/>
        <v>0.45490196078431372</v>
      </c>
      <c r="H367" s="20">
        <f t="shared" si="142"/>
        <v>0.30196078431372547</v>
      </c>
      <c r="J367" s="20">
        <f t="shared" si="143"/>
        <v>0.11716293876828161</v>
      </c>
      <c r="K367" s="20">
        <f t="shared" si="144"/>
        <v>0.17485974130914408</v>
      </c>
      <c r="L367" s="20">
        <f t="shared" si="145"/>
        <v>7.4378668426111294E-2</v>
      </c>
      <c r="N367" s="20">
        <f t="shared" si="146"/>
        <v>0.12427318909110234</v>
      </c>
      <c r="O367" s="20">
        <f t="shared" si="147"/>
        <v>0.15533866762680176</v>
      </c>
      <c r="P367" s="20">
        <f t="shared" si="148"/>
        <v>9.3801450221296587E-2</v>
      </c>
      <c r="R367" s="22">
        <f t="shared" si="149"/>
        <v>46.356899695458267</v>
      </c>
      <c r="S367" s="23">
        <f t="shared" si="150"/>
        <v>-15.006916565891204</v>
      </c>
      <c r="T367" s="23">
        <f t="shared" si="151"/>
        <v>19.185491246114083</v>
      </c>
      <c r="V367" s="20">
        <f t="shared" si="152"/>
        <v>52.366523357438183</v>
      </c>
      <c r="W367" s="20">
        <f t="shared" si="153"/>
        <v>0.48378829046664773</v>
      </c>
      <c r="X367" s="20">
        <f t="shared" si="154"/>
        <v>2.2345897995227961</v>
      </c>
      <c r="Z367" s="20">
        <f t="shared" si="155"/>
        <v>1.4031617575794897</v>
      </c>
      <c r="AA367" s="20">
        <f t="shared" si="156"/>
        <v>-0.29437080712268265</v>
      </c>
      <c r="AB367" s="20">
        <f t="shared" si="157"/>
        <v>0.77873895132628568</v>
      </c>
      <c r="AD367" s="20">
        <f t="shared" si="158"/>
        <v>0.13074507005902403</v>
      </c>
      <c r="AE367" s="20">
        <f t="shared" si="159"/>
        <v>0.15533866762680176</v>
      </c>
      <c r="AF367" s="20">
        <f t="shared" si="160"/>
        <v>8.6135399652246633E-2</v>
      </c>
      <c r="AH367" s="20">
        <f t="shared" si="161"/>
        <v>0.50754564700147853</v>
      </c>
      <c r="AI367" s="20">
        <f t="shared" si="162"/>
        <v>0.53755948013326094</v>
      </c>
      <c r="AJ367" s="20">
        <f t="shared" si="163"/>
        <v>0.44163202390269052</v>
      </c>
      <c r="AX367" s="20">
        <f t="shared" si="164"/>
        <v>-36.966930585914881</v>
      </c>
      <c r="AY367" s="20">
        <f t="shared" si="165"/>
        <v>1366.553956943849</v>
      </c>
      <c r="AZ367" s="20">
        <f t="shared" si="166"/>
        <v>-51.853189582225625</v>
      </c>
      <c r="BA367" s="20">
        <f t="shared" si="167"/>
        <v>2688.7532698502318</v>
      </c>
      <c r="BB367" s="20">
        <f t="shared" si="168"/>
        <v>44.064920898264063</v>
      </c>
      <c r="BC367" s="20">
        <f t="shared" si="169"/>
        <v>1941.7172537702691</v>
      </c>
      <c r="BD367" s="20">
        <f t="shared" si="170"/>
        <v>5997.0244805643497</v>
      </c>
      <c r="BE367" s="39">
        <f t="shared" si="171"/>
        <v>77.440457646919612</v>
      </c>
    </row>
    <row r="368" spans="1:57" ht="13.8" x14ac:dyDescent="0.25">
      <c r="A368" s="25">
        <v>138</v>
      </c>
      <c r="B368" s="43">
        <f>Samples!Q139</f>
        <v>139</v>
      </c>
      <c r="C368" s="43">
        <f>Samples!R139</f>
        <v>146</v>
      </c>
      <c r="D368" s="43">
        <f>Samples!S139</f>
        <v>154</v>
      </c>
      <c r="F368" s="20">
        <f t="shared" si="140"/>
        <v>0.54509803921568623</v>
      </c>
      <c r="G368" s="20">
        <f t="shared" si="141"/>
        <v>0.5725490196078431</v>
      </c>
      <c r="H368" s="20">
        <f t="shared" si="142"/>
        <v>0.60392156862745094</v>
      </c>
      <c r="J368" s="20">
        <f t="shared" si="143"/>
        <v>0.25840541704714359</v>
      </c>
      <c r="K368" s="20">
        <f t="shared" si="144"/>
        <v>0.28766348030659067</v>
      </c>
      <c r="L368" s="20">
        <f t="shared" si="145"/>
        <v>0.32336408691461355</v>
      </c>
      <c r="N368" s="20">
        <f t="shared" si="146"/>
        <v>0.26780207223596658</v>
      </c>
      <c r="O368" s="20">
        <f t="shared" si="147"/>
        <v>0.28402079985473144</v>
      </c>
      <c r="P368" s="20">
        <f t="shared" si="148"/>
        <v>0.34663427601389568</v>
      </c>
      <c r="R368" s="22">
        <f t="shared" si="149"/>
        <v>60.250267441723665</v>
      </c>
      <c r="S368" s="23">
        <f t="shared" si="150"/>
        <v>-0.87878904820021253</v>
      </c>
      <c r="T368" s="23">
        <f t="shared" si="151"/>
        <v>-5.0901527700809135</v>
      </c>
      <c r="V368" s="20">
        <f t="shared" si="152"/>
        <v>60.471287833262039</v>
      </c>
      <c r="W368" s="20">
        <f t="shared" si="153"/>
        <v>8.5524181643228836E-2</v>
      </c>
      <c r="X368" s="20">
        <f t="shared" si="154"/>
        <v>-1.741755990026209</v>
      </c>
      <c r="Z368" s="20">
        <f t="shared" si="155"/>
        <v>2.5655371634238016</v>
      </c>
      <c r="AA368" s="20">
        <f t="shared" si="156"/>
        <v>-0.1818971313733759</v>
      </c>
      <c r="AB368" s="20">
        <f t="shared" si="157"/>
        <v>-0.30858427425847657</v>
      </c>
      <c r="AD368" s="20">
        <f t="shared" si="158"/>
        <v>0.28174862939081174</v>
      </c>
      <c r="AE368" s="20">
        <f t="shared" si="159"/>
        <v>0.28402079985473144</v>
      </c>
      <c r="AF368" s="20">
        <f t="shared" si="160"/>
        <v>0.31830512030660763</v>
      </c>
      <c r="AH368" s="20">
        <f t="shared" si="161"/>
        <v>0.65557231364259672</v>
      </c>
      <c r="AI368" s="20">
        <f t="shared" si="162"/>
        <v>0.65732989173899714</v>
      </c>
      <c r="AJ368" s="20">
        <f t="shared" si="163"/>
        <v>0.68278065558940171</v>
      </c>
      <c r="AX368" s="20">
        <f t="shared" si="164"/>
        <v>-23.445854387624422</v>
      </c>
      <c r="AY368" s="20">
        <f t="shared" si="165"/>
        <v>549.70808796568735</v>
      </c>
      <c r="AZ368" s="20">
        <f t="shared" si="166"/>
        <v>-36.319161818683718</v>
      </c>
      <c r="BA368" s="20">
        <f t="shared" si="167"/>
        <v>1319.0815152117332</v>
      </c>
      <c r="BB368" s="20">
        <f t="shared" si="168"/>
        <v>18.157688563418951</v>
      </c>
      <c r="BC368" s="20">
        <f t="shared" si="169"/>
        <v>329.70165396611537</v>
      </c>
      <c r="BD368" s="20">
        <f t="shared" si="170"/>
        <v>2198.4912571435361</v>
      </c>
      <c r="BE368" s="39">
        <f t="shared" si="171"/>
        <v>46.888071586956272</v>
      </c>
    </row>
    <row r="369" spans="1:57" ht="13.8" x14ac:dyDescent="0.25">
      <c r="A369" s="25">
        <v>139</v>
      </c>
      <c r="B369" s="43">
        <f>Samples!Q140</f>
        <v>141</v>
      </c>
      <c r="C369" s="43">
        <f>Samples!R140</f>
        <v>137</v>
      </c>
      <c r="D369" s="43">
        <f>Samples!S140</f>
        <v>255</v>
      </c>
      <c r="F369" s="20">
        <f t="shared" si="140"/>
        <v>0.55294117647058827</v>
      </c>
      <c r="G369" s="20">
        <f t="shared" si="141"/>
        <v>0.53725490196078429</v>
      </c>
      <c r="H369" s="20">
        <f t="shared" si="142"/>
        <v>1</v>
      </c>
      <c r="J369" s="20">
        <f t="shared" si="143"/>
        <v>0.26657834256498103</v>
      </c>
      <c r="K369" s="20">
        <f t="shared" si="144"/>
        <v>0.25038055612334792</v>
      </c>
      <c r="L369" s="20">
        <f t="shared" si="145"/>
        <v>1</v>
      </c>
      <c r="N369" s="20">
        <f t="shared" si="146"/>
        <v>0.37997299534350737</v>
      </c>
      <c r="O369" s="20">
        <f t="shared" si="147"/>
        <v>0.30794672936873341</v>
      </c>
      <c r="P369" s="20">
        <f t="shared" si="148"/>
        <v>0.98549032430140726</v>
      </c>
      <c r="R369" s="22">
        <f t="shared" si="149"/>
        <v>62.333918990215068</v>
      </c>
      <c r="S369" s="23">
        <f t="shared" si="150"/>
        <v>30.683612338351651</v>
      </c>
      <c r="T369" s="23">
        <f t="shared" si="151"/>
        <v>-58.392746862164159</v>
      </c>
      <c r="V369" s="20">
        <f t="shared" si="152"/>
        <v>90.756346383697732</v>
      </c>
      <c r="W369" s="20">
        <f t="shared" si="153"/>
        <v>0.81368176750553423</v>
      </c>
      <c r="X369" s="20">
        <f t="shared" si="154"/>
        <v>-1.086981276507587</v>
      </c>
      <c r="Z369" s="20">
        <f t="shared" si="155"/>
        <v>2.7816581706494183</v>
      </c>
      <c r="AA369" s="20">
        <f t="shared" si="156"/>
        <v>-0.24568507749360852</v>
      </c>
      <c r="AB369" s="20">
        <f t="shared" si="157"/>
        <v>-4.3381111746925329</v>
      </c>
      <c r="AD369" s="20">
        <f t="shared" si="158"/>
        <v>0.39976117342820344</v>
      </c>
      <c r="AE369" s="20">
        <f t="shared" si="159"/>
        <v>0.30794672936873341</v>
      </c>
      <c r="AF369" s="20">
        <f t="shared" si="160"/>
        <v>0.90494979274693044</v>
      </c>
      <c r="AH369" s="20">
        <f t="shared" si="161"/>
        <v>0.73665962976476418</v>
      </c>
      <c r="AI369" s="20">
        <f t="shared" si="162"/>
        <v>0.67529240508806088</v>
      </c>
      <c r="AJ369" s="20">
        <f t="shared" si="163"/>
        <v>0.96725613939888166</v>
      </c>
      <c r="AX369" s="20">
        <f t="shared" si="164"/>
        <v>-8.9535147169785745</v>
      </c>
      <c r="AY369" s="20">
        <f t="shared" si="165"/>
        <v>80.165425787151918</v>
      </c>
      <c r="AZ369" s="20">
        <f t="shared" si="166"/>
        <v>-11.694985031147851</v>
      </c>
      <c r="BA369" s="20">
        <f t="shared" si="167"/>
        <v>136.77267487877231</v>
      </c>
      <c r="BB369" s="20">
        <f t="shared" si="168"/>
        <v>-28.310138984540778</v>
      </c>
      <c r="BC369" s="20">
        <f t="shared" si="169"/>
        <v>801.46396932401558</v>
      </c>
      <c r="BD369" s="20">
        <f t="shared" si="170"/>
        <v>1018.4020699899398</v>
      </c>
      <c r="BE369" s="39">
        <f t="shared" si="171"/>
        <v>31.91241247524135</v>
      </c>
    </row>
    <row r="370" spans="1:57" ht="13.8" x14ac:dyDescent="0.25">
      <c r="A370" s="25">
        <v>140</v>
      </c>
      <c r="B370" s="43">
        <f>Samples!Q141</f>
        <v>71</v>
      </c>
      <c r="C370" s="43">
        <f>Samples!R141</f>
        <v>91</v>
      </c>
      <c r="D370" s="43">
        <f>Samples!S141</f>
        <v>53</v>
      </c>
      <c r="F370" s="20">
        <f t="shared" si="140"/>
        <v>0.27843137254901962</v>
      </c>
      <c r="G370" s="20">
        <f t="shared" si="141"/>
        <v>0.35686274509803922</v>
      </c>
      <c r="H370" s="20">
        <f t="shared" si="142"/>
        <v>0.20784313725490197</v>
      </c>
      <c r="J370" s="20">
        <f t="shared" si="143"/>
        <v>6.3165154646975738E-2</v>
      </c>
      <c r="K370" s="20">
        <f t="shared" si="144"/>
        <v>0.10480230694582073</v>
      </c>
      <c r="L370" s="20">
        <f t="shared" si="145"/>
        <v>3.5723421008134068E-2</v>
      </c>
      <c r="N370" s="20">
        <f t="shared" si="146"/>
        <v>6.9974692232206481E-2</v>
      </c>
      <c r="O370" s="20">
        <f t="shared" si="147"/>
        <v>9.0962752802385305E-2</v>
      </c>
      <c r="P370" s="20">
        <f t="shared" si="148"/>
        <v>4.7666634140859893E-2</v>
      </c>
      <c r="R370" s="22">
        <f t="shared" si="149"/>
        <v>36.169001060088227</v>
      </c>
      <c r="S370" s="23">
        <f t="shared" si="150"/>
        <v>-15.310610881856201</v>
      </c>
      <c r="T370" s="23">
        <f t="shared" si="151"/>
        <v>19.462284893993509</v>
      </c>
      <c r="V370" s="20">
        <f t="shared" si="152"/>
        <v>43.833685409228877</v>
      </c>
      <c r="W370" s="20">
        <f t="shared" si="153"/>
        <v>0.60034336907295149</v>
      </c>
      <c r="X370" s="20">
        <f t="shared" si="154"/>
        <v>2.2373630357712706</v>
      </c>
      <c r="Z370" s="20">
        <f t="shared" si="155"/>
        <v>0.821659269043721</v>
      </c>
      <c r="AA370" s="20">
        <f t="shared" si="156"/>
        <v>-0.21788798735329773</v>
      </c>
      <c r="AB370" s="20">
        <f t="shared" si="157"/>
        <v>0.54107257620527616</v>
      </c>
      <c r="AD370" s="20">
        <f t="shared" si="158"/>
        <v>7.3618824021258786E-2</v>
      </c>
      <c r="AE370" s="20">
        <f t="shared" si="159"/>
        <v>9.0962752802385305E-2</v>
      </c>
      <c r="AF370" s="20">
        <f t="shared" si="160"/>
        <v>4.3771013903452609E-2</v>
      </c>
      <c r="AH370" s="20">
        <f t="shared" si="161"/>
        <v>0.41911154599566885</v>
      </c>
      <c r="AI370" s="20">
        <f t="shared" si="162"/>
        <v>0.44973276775938126</v>
      </c>
      <c r="AJ370" s="20">
        <f t="shared" si="163"/>
        <v>0.35242134328941371</v>
      </c>
      <c r="AX370" s="20">
        <f t="shared" si="164"/>
        <v>-24.21259967104826</v>
      </c>
      <c r="AY370" s="20">
        <f t="shared" si="165"/>
        <v>586.24998283044624</v>
      </c>
      <c r="AZ370" s="20">
        <f t="shared" si="166"/>
        <v>-53.294448567807017</v>
      </c>
      <c r="BA370" s="20">
        <f t="shared" si="167"/>
        <v>2840.2982481466274</v>
      </c>
      <c r="BB370" s="20">
        <f t="shared" si="168"/>
        <v>50.060094483460382</v>
      </c>
      <c r="BC370" s="20">
        <f t="shared" si="169"/>
        <v>2506.0130596929807</v>
      </c>
      <c r="BD370" s="20">
        <f t="shared" si="170"/>
        <v>5932.5612906700544</v>
      </c>
      <c r="BE370" s="39">
        <f t="shared" si="171"/>
        <v>77.023121792550413</v>
      </c>
    </row>
    <row r="371" spans="1:57" ht="13.8" x14ac:dyDescent="0.25">
      <c r="A371" s="25">
        <v>141</v>
      </c>
      <c r="B371" s="43">
        <f>Samples!Q142</f>
        <v>87</v>
      </c>
      <c r="C371" s="43">
        <f>Samples!R142</f>
        <v>111</v>
      </c>
      <c r="D371" s="43">
        <f>Samples!S142</f>
        <v>53</v>
      </c>
      <c r="F371" s="20">
        <f t="shared" si="140"/>
        <v>0.3411764705882353</v>
      </c>
      <c r="G371" s="20">
        <f t="shared" si="141"/>
        <v>0.43529411764705883</v>
      </c>
      <c r="H371" s="20">
        <f t="shared" si="142"/>
        <v>0.20784313725490197</v>
      </c>
      <c r="J371" s="20">
        <f t="shared" si="143"/>
        <v>9.5487755867141894E-2</v>
      </c>
      <c r="K371" s="20">
        <f t="shared" si="144"/>
        <v>0.15916906569426922</v>
      </c>
      <c r="L371" s="20">
        <f t="shared" si="145"/>
        <v>3.5723421008134068E-2</v>
      </c>
      <c r="N371" s="20">
        <f t="shared" si="146"/>
        <v>0.10274608590384819</v>
      </c>
      <c r="O371" s="20">
        <f t="shared" si="147"/>
        <v>0.136717643678683</v>
      </c>
      <c r="P371" s="20">
        <f t="shared" si="148"/>
        <v>5.4770977987224162E-2</v>
      </c>
      <c r="R371" s="22">
        <f t="shared" si="149"/>
        <v>43.758475658818078</v>
      </c>
      <c r="S371" s="23">
        <f t="shared" si="150"/>
        <v>-19.398300935679234</v>
      </c>
      <c r="T371" s="23">
        <f t="shared" si="151"/>
        <v>29.206727882767492</v>
      </c>
      <c r="V371" s="20">
        <f t="shared" si="152"/>
        <v>56.072553221630422</v>
      </c>
      <c r="W371" s="20">
        <f t="shared" si="153"/>
        <v>0.67550659250071832</v>
      </c>
      <c r="X371" s="20">
        <f t="shared" si="154"/>
        <v>2.1570701034318707</v>
      </c>
      <c r="Z371" s="20">
        <f t="shared" si="155"/>
        <v>1.2349595379380496</v>
      </c>
      <c r="AA371" s="20">
        <f t="shared" si="156"/>
        <v>-0.32951915434672752</v>
      </c>
      <c r="AB371" s="20">
        <f t="shared" si="157"/>
        <v>1.0039160975034254</v>
      </c>
      <c r="AD371" s="20">
        <f t="shared" si="158"/>
        <v>0.10809688154008226</v>
      </c>
      <c r="AE371" s="20">
        <f t="shared" si="159"/>
        <v>0.136717643678683</v>
      </c>
      <c r="AF371" s="20">
        <f t="shared" si="160"/>
        <v>5.0294745626468469E-2</v>
      </c>
      <c r="AH371" s="20">
        <f t="shared" si="161"/>
        <v>0.47636267104948704</v>
      </c>
      <c r="AI371" s="20">
        <f t="shared" si="162"/>
        <v>0.51515927292084551</v>
      </c>
      <c r="AJ371" s="20">
        <f t="shared" si="163"/>
        <v>0.36912563350700806</v>
      </c>
      <c r="AX371" s="20">
        <f t="shared" si="164"/>
        <v>-29.322521017766881</v>
      </c>
      <c r="AY371" s="20">
        <f t="shared" si="165"/>
        <v>859.81023883738055</v>
      </c>
      <c r="AZ371" s="20">
        <f t="shared" si="166"/>
        <v>-69.688422923433961</v>
      </c>
      <c r="BA371" s="20">
        <f t="shared" si="167"/>
        <v>4856.4762895553959</v>
      </c>
      <c r="BB371" s="20">
        <f t="shared" si="168"/>
        <v>70.058278552443426</v>
      </c>
      <c r="BC371" s="20">
        <f t="shared" si="169"/>
        <v>4908.1623937317545</v>
      </c>
      <c r="BD371" s="20">
        <f t="shared" si="170"/>
        <v>10624.448922124531</v>
      </c>
      <c r="BE371" s="39">
        <f t="shared" si="171"/>
        <v>103.07496748544008</v>
      </c>
    </row>
    <row r="372" spans="1:57" ht="13.8" x14ac:dyDescent="0.25">
      <c r="A372" s="25">
        <v>142</v>
      </c>
      <c r="B372" s="43">
        <f>Samples!Q143</f>
        <v>104</v>
      </c>
      <c r="C372" s="43">
        <f>Samples!R143</f>
        <v>121</v>
      </c>
      <c r="D372" s="43">
        <f>Samples!S143</f>
        <v>81</v>
      </c>
      <c r="F372" s="20">
        <f t="shared" si="140"/>
        <v>0.40784313725490196</v>
      </c>
      <c r="G372" s="20">
        <f t="shared" si="141"/>
        <v>0.47450980392156861</v>
      </c>
      <c r="H372" s="20">
        <f t="shared" si="142"/>
        <v>0.31764705882352939</v>
      </c>
      <c r="J372" s="20">
        <f t="shared" si="143"/>
        <v>0.13863305491227085</v>
      </c>
      <c r="K372" s="20">
        <f t="shared" si="144"/>
        <v>0.19141748114740204</v>
      </c>
      <c r="L372" s="20">
        <f t="shared" si="145"/>
        <v>8.2454105464405722E-2</v>
      </c>
      <c r="N372" s="20">
        <f t="shared" si="146"/>
        <v>0.14050612914045668</v>
      </c>
      <c r="O372" s="20">
        <f t="shared" si="147"/>
        <v>0.17232835640550082</v>
      </c>
      <c r="P372" s="20">
        <f t="shared" si="148"/>
        <v>0.10386520895649479</v>
      </c>
      <c r="R372" s="22">
        <f t="shared" si="149"/>
        <v>48.552079581110945</v>
      </c>
      <c r="S372" s="23">
        <f t="shared" si="150"/>
        <v>-13.868344220942408</v>
      </c>
      <c r="T372" s="23">
        <f t="shared" si="151"/>
        <v>19.918179660636405</v>
      </c>
      <c r="V372" s="20">
        <f t="shared" si="152"/>
        <v>54.280468716422</v>
      </c>
      <c r="W372" s="20">
        <f t="shared" si="153"/>
        <v>0.46355893278903815</v>
      </c>
      <c r="X372" s="20">
        <f t="shared" si="154"/>
        <v>2.179011613621944</v>
      </c>
      <c r="Z372" s="20">
        <f t="shared" si="155"/>
        <v>1.5566282571423784</v>
      </c>
      <c r="AA372" s="20">
        <f t="shared" si="156"/>
        <v>-0.25866610622989356</v>
      </c>
      <c r="AB372" s="20">
        <f t="shared" si="157"/>
        <v>0.85691549896623398</v>
      </c>
      <c r="AD372" s="20">
        <f t="shared" si="158"/>
        <v>0.14782338678638263</v>
      </c>
      <c r="AE372" s="20">
        <f t="shared" si="159"/>
        <v>0.17232835640550082</v>
      </c>
      <c r="AF372" s="20">
        <f t="shared" si="160"/>
        <v>9.5376684073916237E-2</v>
      </c>
      <c r="AH372" s="20">
        <f t="shared" si="161"/>
        <v>0.52874675622286471</v>
      </c>
      <c r="AI372" s="20">
        <f t="shared" si="162"/>
        <v>0.55648344466474953</v>
      </c>
      <c r="AJ372" s="20">
        <f t="shared" si="163"/>
        <v>0.45689254636156751</v>
      </c>
      <c r="AX372" s="20">
        <f t="shared" si="164"/>
        <v>-20.819624723505498</v>
      </c>
      <c r="AY372" s="20">
        <f t="shared" si="165"/>
        <v>433.45677362760142</v>
      </c>
      <c r="AZ372" s="20">
        <f t="shared" si="166"/>
        <v>-62.983699946103584</v>
      </c>
      <c r="BA372" s="20">
        <f t="shared" si="167"/>
        <v>3966.9464589008085</v>
      </c>
      <c r="BB372" s="20">
        <f t="shared" si="168"/>
        <v>66.728079273377674</v>
      </c>
      <c r="BC372" s="20">
        <f t="shared" si="169"/>
        <v>4452.6365635141747</v>
      </c>
      <c r="BD372" s="20">
        <f t="shared" si="170"/>
        <v>8853.0397960425835</v>
      </c>
      <c r="BE372" s="39">
        <f t="shared" si="171"/>
        <v>94.090593557712154</v>
      </c>
    </row>
    <row r="373" spans="1:57" ht="13.8" x14ac:dyDescent="0.25">
      <c r="A373" s="25">
        <v>143</v>
      </c>
      <c r="B373" s="43">
        <f>Samples!Q144</f>
        <v>91</v>
      </c>
      <c r="C373" s="43">
        <f>Samples!R144</f>
        <v>119</v>
      </c>
      <c r="D373" s="43">
        <f>Samples!S144</f>
        <v>77</v>
      </c>
      <c r="F373" s="20">
        <f t="shared" si="140"/>
        <v>0.35686274509803922</v>
      </c>
      <c r="G373" s="20">
        <f t="shared" si="141"/>
        <v>0.46666666666666667</v>
      </c>
      <c r="H373" s="20">
        <f t="shared" si="142"/>
        <v>0.30196078431372547</v>
      </c>
      <c r="J373" s="20">
        <f t="shared" si="143"/>
        <v>0.10480230694582073</v>
      </c>
      <c r="K373" s="20">
        <f t="shared" si="144"/>
        <v>0.18468948762265799</v>
      </c>
      <c r="L373" s="20">
        <f t="shared" si="145"/>
        <v>7.4378668426111294E-2</v>
      </c>
      <c r="N373" s="20">
        <f t="shared" si="146"/>
        <v>0.12269078180923204</v>
      </c>
      <c r="O373" s="20">
        <f t="shared" si="147"/>
        <v>0.1597410318647717</v>
      </c>
      <c r="P373" s="20">
        <f t="shared" si="148"/>
        <v>9.4734595787693943E-2</v>
      </c>
      <c r="R373" s="22">
        <f t="shared" si="149"/>
        <v>46.940494554006548</v>
      </c>
      <c r="S373" s="23">
        <f t="shared" si="150"/>
        <v>-18.604137512115592</v>
      </c>
      <c r="T373" s="23">
        <f t="shared" si="151"/>
        <v>19.89976208685983</v>
      </c>
      <c r="V373" s="20">
        <f t="shared" si="152"/>
        <v>54.272686433030465</v>
      </c>
      <c r="W373" s="20">
        <f t="shared" si="153"/>
        <v>0.5258434505423859</v>
      </c>
      <c r="X373" s="20">
        <f t="shared" si="154"/>
        <v>2.3225580034354185</v>
      </c>
      <c r="Z373" s="20">
        <f t="shared" si="155"/>
        <v>1.4429279615519341</v>
      </c>
      <c r="AA373" s="20">
        <f t="shared" si="156"/>
        <v>-0.42684907606661898</v>
      </c>
      <c r="AB373" s="20">
        <f t="shared" si="157"/>
        <v>0.83596502168749087</v>
      </c>
      <c r="AD373" s="20">
        <f t="shared" si="158"/>
        <v>0.12908025440213786</v>
      </c>
      <c r="AE373" s="20">
        <f t="shared" si="159"/>
        <v>0.1597410318647717</v>
      </c>
      <c r="AF373" s="20">
        <f t="shared" si="160"/>
        <v>8.6992282633327769E-2</v>
      </c>
      <c r="AH373" s="20">
        <f t="shared" si="161"/>
        <v>0.50538219526892869</v>
      </c>
      <c r="AI373" s="20">
        <f t="shared" si="162"/>
        <v>0.54259047029315988</v>
      </c>
      <c r="AJ373" s="20">
        <f t="shared" si="163"/>
        <v>0.44309165985886073</v>
      </c>
      <c r="AX373" s="20">
        <f t="shared" si="164"/>
        <v>-18.230693468894458</v>
      </c>
      <c r="AY373" s="20">
        <f t="shared" si="165"/>
        <v>332.35818435679107</v>
      </c>
      <c r="AZ373" s="20">
        <f t="shared" si="166"/>
        <v>-81.513562356609228</v>
      </c>
      <c r="BA373" s="20">
        <f t="shared" si="167"/>
        <v>6644.4608480648212</v>
      </c>
      <c r="BB373" s="20">
        <f t="shared" si="168"/>
        <v>73.304673040411473</v>
      </c>
      <c r="BC373" s="20">
        <f t="shared" si="169"/>
        <v>5373.5750895616284</v>
      </c>
      <c r="BD373" s="20">
        <f t="shared" si="170"/>
        <v>12350.394121983241</v>
      </c>
      <c r="BE373" s="39">
        <f t="shared" si="171"/>
        <v>111.13232707895233</v>
      </c>
    </row>
    <row r="374" spans="1:57" ht="13.8" x14ac:dyDescent="0.25">
      <c r="A374" s="25">
        <v>144</v>
      </c>
      <c r="B374" s="43">
        <f>Samples!Q145</f>
        <v>108</v>
      </c>
      <c r="C374" s="43">
        <f>Samples!R145</f>
        <v>118</v>
      </c>
      <c r="D374" s="43">
        <f>Samples!S145</f>
        <v>73</v>
      </c>
      <c r="F374" s="20">
        <f t="shared" si="140"/>
        <v>0.42352941176470588</v>
      </c>
      <c r="G374" s="20">
        <f t="shared" si="141"/>
        <v>0.46274509803921571</v>
      </c>
      <c r="H374" s="20">
        <f t="shared" si="142"/>
        <v>0.28627450980392155</v>
      </c>
      <c r="J374" s="20">
        <f t="shared" si="143"/>
        <v>0.15016525573845643</v>
      </c>
      <c r="K374" s="20">
        <f t="shared" si="144"/>
        <v>0.18137804504066221</v>
      </c>
      <c r="L374" s="20">
        <f t="shared" si="145"/>
        <v>6.678446256889016E-2</v>
      </c>
      <c r="N374" s="20">
        <f t="shared" si="146"/>
        <v>0.13884353586676493</v>
      </c>
      <c r="O374" s="20">
        <f t="shared" si="147"/>
        <v>0.16646854938055131</v>
      </c>
      <c r="P374" s="20">
        <f t="shared" si="148"/>
        <v>8.7997084076329238E-2</v>
      </c>
      <c r="R374" s="22">
        <f t="shared" si="149"/>
        <v>47.811955586638931</v>
      </c>
      <c r="S374" s="23">
        <f t="shared" si="150"/>
        <v>-11.725061671768955</v>
      </c>
      <c r="T374" s="23">
        <f t="shared" si="151"/>
        <v>23.554992495521432</v>
      </c>
      <c r="V374" s="20">
        <f t="shared" si="152"/>
        <v>54.573783446720917</v>
      </c>
      <c r="W374" s="20">
        <f t="shared" si="153"/>
        <v>0.50308884559382538</v>
      </c>
      <c r="X374" s="20">
        <f t="shared" si="154"/>
        <v>2.0326615110867232</v>
      </c>
      <c r="Z374" s="20">
        <f t="shared" si="155"/>
        <v>1.5036970890705703</v>
      </c>
      <c r="AA374" s="20">
        <f t="shared" si="156"/>
        <v>-0.12359172076050839</v>
      </c>
      <c r="AB374" s="20">
        <f t="shared" si="157"/>
        <v>0.94445742554581413</v>
      </c>
      <c r="AD374" s="20">
        <f t="shared" si="158"/>
        <v>0.14607420922331923</v>
      </c>
      <c r="AE374" s="20">
        <f t="shared" si="159"/>
        <v>0.16646854938055131</v>
      </c>
      <c r="AF374" s="20">
        <f t="shared" si="160"/>
        <v>8.0805403192221528E-2</v>
      </c>
      <c r="AH374" s="20">
        <f t="shared" si="161"/>
        <v>0.52665294205852187</v>
      </c>
      <c r="AI374" s="20">
        <f t="shared" si="162"/>
        <v>0.55010306540205978</v>
      </c>
      <c r="AJ374" s="20">
        <f t="shared" si="163"/>
        <v>0.43232810292445262</v>
      </c>
      <c r="AX374" s="20">
        <f t="shared" si="164"/>
        <v>-24.472573341880974</v>
      </c>
      <c r="AY374" s="20">
        <f t="shared" si="165"/>
        <v>598.90684597374332</v>
      </c>
      <c r="AZ374" s="20">
        <f t="shared" si="166"/>
        <v>-51.78874041463277</v>
      </c>
      <c r="BA374" s="20">
        <f t="shared" si="167"/>
        <v>2682.0736337342178</v>
      </c>
      <c r="BB374" s="20">
        <f t="shared" si="168"/>
        <v>47.681885277270538</v>
      </c>
      <c r="BC374" s="20">
        <f t="shared" si="169"/>
        <v>2273.5621835947891</v>
      </c>
      <c r="BD374" s="20">
        <f t="shared" si="170"/>
        <v>5554.54266330275</v>
      </c>
      <c r="BE374" s="39">
        <f t="shared" si="171"/>
        <v>74.52880425246839</v>
      </c>
    </row>
    <row r="375" spans="1:57" ht="13.8" x14ac:dyDescent="0.25">
      <c r="A375" s="25">
        <v>145</v>
      </c>
      <c r="B375" s="43">
        <f>Samples!Q146</f>
        <v>104</v>
      </c>
      <c r="C375" s="43">
        <f>Samples!R146</f>
        <v>137</v>
      </c>
      <c r="D375" s="43">
        <f>Samples!S146</f>
        <v>102</v>
      </c>
      <c r="F375" s="20">
        <f t="shared" si="140"/>
        <v>0.40784313725490196</v>
      </c>
      <c r="G375" s="20">
        <f t="shared" si="141"/>
        <v>0.53725490196078429</v>
      </c>
      <c r="H375" s="20">
        <f t="shared" si="142"/>
        <v>0.4</v>
      </c>
      <c r="J375" s="20">
        <f t="shared" si="143"/>
        <v>0.13863305491227085</v>
      </c>
      <c r="K375" s="20">
        <f t="shared" si="144"/>
        <v>0.25038055612334792</v>
      </c>
      <c r="L375" s="20">
        <f t="shared" si="145"/>
        <v>0.13306760636028689</v>
      </c>
      <c r="N375" s="20">
        <f t="shared" si="146"/>
        <v>0.1707270616635615</v>
      </c>
      <c r="O375" s="20">
        <f t="shared" si="147"/>
        <v>0.21815304239297989</v>
      </c>
      <c r="P375" s="20">
        <f t="shared" si="148"/>
        <v>0.15900174009516257</v>
      </c>
      <c r="R375" s="22">
        <f t="shared" si="149"/>
        <v>53.830488568944986</v>
      </c>
      <c r="S375" s="23">
        <f t="shared" si="150"/>
        <v>-18.882442658551934</v>
      </c>
      <c r="T375" s="23">
        <f t="shared" si="151"/>
        <v>15.082936614818543</v>
      </c>
      <c r="V375" s="20">
        <f t="shared" si="152"/>
        <v>59.006466740955197</v>
      </c>
      <c r="W375" s="20">
        <f t="shared" si="153"/>
        <v>0.421976616929429</v>
      </c>
      <c r="X375" s="20">
        <f t="shared" si="154"/>
        <v>2.4675954401623752</v>
      </c>
      <c r="Z375" s="20">
        <f t="shared" si="155"/>
        <v>1.9705589796923952</v>
      </c>
      <c r="AA375" s="20">
        <f t="shared" si="156"/>
        <v>-0.60533032890889016</v>
      </c>
      <c r="AB375" s="20">
        <f t="shared" si="157"/>
        <v>0.83311724113922425</v>
      </c>
      <c r="AD375" s="20">
        <f t="shared" si="158"/>
        <v>0.17961816061395214</v>
      </c>
      <c r="AE375" s="20">
        <f t="shared" si="159"/>
        <v>0.21815304239297989</v>
      </c>
      <c r="AF375" s="20">
        <f t="shared" si="160"/>
        <v>0.14600710752540183</v>
      </c>
      <c r="AH375" s="20">
        <f t="shared" si="161"/>
        <v>0.56422208510483562</v>
      </c>
      <c r="AI375" s="20">
        <f t="shared" si="162"/>
        <v>0.60198697042193949</v>
      </c>
      <c r="AJ375" s="20">
        <f t="shared" si="163"/>
        <v>0.52657228734784678</v>
      </c>
      <c r="AX375" s="20">
        <f t="shared" si="164"/>
        <v>-25.85880002157684</v>
      </c>
      <c r="AY375" s="20">
        <f t="shared" si="165"/>
        <v>668.6775385559024</v>
      </c>
      <c r="AZ375" s="20">
        <f t="shared" si="166"/>
        <v>-64.560802806979737</v>
      </c>
      <c r="BA375" s="20">
        <f t="shared" si="167"/>
        <v>4168.0972590817228</v>
      </c>
      <c r="BB375" s="20">
        <f t="shared" si="168"/>
        <v>45.521531541849725</v>
      </c>
      <c r="BC375" s="20">
        <f t="shared" si="169"/>
        <v>2072.2098339156196</v>
      </c>
      <c r="BD375" s="20">
        <f t="shared" si="170"/>
        <v>6908.984631553245</v>
      </c>
      <c r="BE375" s="39">
        <f t="shared" si="171"/>
        <v>83.120302162307169</v>
      </c>
    </row>
    <row r="376" spans="1:57" ht="13.8" x14ac:dyDescent="0.25">
      <c r="A376" s="25">
        <v>146</v>
      </c>
      <c r="B376" s="43">
        <f>Samples!Q147</f>
        <v>105</v>
      </c>
      <c r="C376" s="43">
        <f>Samples!R147</f>
        <v>110</v>
      </c>
      <c r="D376" s="43">
        <f>Samples!S147</f>
        <v>88</v>
      </c>
      <c r="F376" s="20">
        <f t="shared" si="140"/>
        <v>0.41176470588235292</v>
      </c>
      <c r="G376" s="20">
        <f t="shared" si="141"/>
        <v>0.43137254901960786</v>
      </c>
      <c r="H376" s="20">
        <f t="shared" si="142"/>
        <v>0.34509803921568627</v>
      </c>
      <c r="J376" s="20">
        <f t="shared" si="143"/>
        <v>0.14146577334534183</v>
      </c>
      <c r="K376" s="20">
        <f t="shared" si="144"/>
        <v>0.15613379743249334</v>
      </c>
      <c r="L376" s="20">
        <f t="shared" si="145"/>
        <v>9.7769050131381249E-2</v>
      </c>
      <c r="N376" s="20">
        <f t="shared" si="146"/>
        <v>0.1318212444381929</v>
      </c>
      <c r="O376" s="20">
        <f t="shared" si="147"/>
        <v>0.14880144075642462</v>
      </c>
      <c r="P376" s="20">
        <f t="shared" si="148"/>
        <v>0.11427092022939618</v>
      </c>
      <c r="R376" s="22">
        <f t="shared" si="149"/>
        <v>45.469597299775785</v>
      </c>
      <c r="S376" s="23">
        <f t="shared" si="150"/>
        <v>-6.1451328161931666</v>
      </c>
      <c r="T376" s="23">
        <f t="shared" si="151"/>
        <v>11.648565200535421</v>
      </c>
      <c r="V376" s="20">
        <f t="shared" si="152"/>
        <v>47.338525612481391</v>
      </c>
      <c r="W376" s="20">
        <f t="shared" si="153"/>
        <v>0.28193126698411275</v>
      </c>
      <c r="X376" s="20">
        <f t="shared" si="154"/>
        <v>2.0562356997912499</v>
      </c>
      <c r="Z376" s="20">
        <f t="shared" si="155"/>
        <v>1.3441115102375214</v>
      </c>
      <c r="AA376" s="20">
        <f t="shared" si="156"/>
        <v>-5.293247205768295E-2</v>
      </c>
      <c r="AB376" s="20">
        <f t="shared" si="157"/>
        <v>0.46215234927256482</v>
      </c>
      <c r="AD376" s="20">
        <f t="shared" si="158"/>
        <v>0.13868621192866165</v>
      </c>
      <c r="AE376" s="20">
        <f t="shared" si="159"/>
        <v>0.14880144075642462</v>
      </c>
      <c r="AF376" s="20">
        <f t="shared" si="160"/>
        <v>0.10493197449898639</v>
      </c>
      <c r="AH376" s="20">
        <f t="shared" si="161"/>
        <v>0.5176200559174049</v>
      </c>
      <c r="AI376" s="20">
        <f t="shared" si="162"/>
        <v>0.52991032154979123</v>
      </c>
      <c r="AJ376" s="20">
        <f t="shared" si="163"/>
        <v>0.47166749554711412</v>
      </c>
      <c r="AX376" s="20">
        <f t="shared" si="164"/>
        <v>-14.561711078017964</v>
      </c>
      <c r="AY376" s="20">
        <f t="shared" si="165"/>
        <v>212.04342951967109</v>
      </c>
      <c r="AZ376" s="20">
        <f t="shared" si="166"/>
        <v>-35.32259398826848</v>
      </c>
      <c r="BA376" s="20">
        <f t="shared" si="167"/>
        <v>1247.6856460600607</v>
      </c>
      <c r="BB376" s="20">
        <f t="shared" si="168"/>
        <v>30.926890724664979</v>
      </c>
      <c r="BC376" s="20">
        <f t="shared" si="169"/>
        <v>956.47256989536868</v>
      </c>
      <c r="BD376" s="20">
        <f t="shared" si="170"/>
        <v>2416.2016454751001</v>
      </c>
      <c r="BE376" s="39">
        <f t="shared" si="171"/>
        <v>49.154874076485029</v>
      </c>
    </row>
    <row r="377" spans="1:57" ht="13.8" x14ac:dyDescent="0.25">
      <c r="A377" s="25">
        <v>147</v>
      </c>
      <c r="B377" s="43">
        <f>Samples!Q148</f>
        <v>87</v>
      </c>
      <c r="C377" s="43">
        <f>Samples!R148</f>
        <v>101</v>
      </c>
      <c r="D377" s="43">
        <f>Samples!S148</f>
        <v>153</v>
      </c>
      <c r="F377" s="20">
        <f t="shared" si="140"/>
        <v>0.3411764705882353</v>
      </c>
      <c r="G377" s="20">
        <f t="shared" si="141"/>
        <v>0.396078431372549</v>
      </c>
      <c r="H377" s="20">
        <f t="shared" si="142"/>
        <v>0.6</v>
      </c>
      <c r="J377" s="20">
        <f t="shared" si="143"/>
        <v>9.5487755867141894E-2</v>
      </c>
      <c r="K377" s="20">
        <f t="shared" si="144"/>
        <v>0.13033464915570903</v>
      </c>
      <c r="L377" s="20">
        <f t="shared" si="145"/>
        <v>0.3187679871576598</v>
      </c>
      <c r="N377" s="20">
        <f t="shared" si="146"/>
        <v>0.14352444273964846</v>
      </c>
      <c r="O377" s="20">
        <f t="shared" si="147"/>
        <v>0.13653108664630048</v>
      </c>
      <c r="P377" s="20">
        <f t="shared" si="148"/>
        <v>0.32036777566095198</v>
      </c>
      <c r="R377" s="22">
        <f t="shared" si="149"/>
        <v>43.731282293398571</v>
      </c>
      <c r="S377" s="23">
        <f t="shared" si="150"/>
        <v>8.7906236272572436</v>
      </c>
      <c r="T377" s="23">
        <f t="shared" si="151"/>
        <v>-30.030957205467978</v>
      </c>
      <c r="V377" s="20">
        <f t="shared" si="152"/>
        <v>53.77321364264607</v>
      </c>
      <c r="W377" s="20">
        <f t="shared" si="153"/>
        <v>0.62107388521271134</v>
      </c>
      <c r="X377" s="20">
        <f t="shared" si="154"/>
        <v>-1.2860329112532844</v>
      </c>
      <c r="Z377" s="20">
        <f t="shared" si="155"/>
        <v>1.233274383189098</v>
      </c>
      <c r="AA377" s="20">
        <f t="shared" si="156"/>
        <v>-0.25229695254911438</v>
      </c>
      <c r="AB377" s="20">
        <f t="shared" si="157"/>
        <v>-1.2596541497649021</v>
      </c>
      <c r="AD377" s="20">
        <f t="shared" si="158"/>
        <v>0.15099888767979847</v>
      </c>
      <c r="AE377" s="20">
        <f t="shared" si="159"/>
        <v>0.13653108664630048</v>
      </c>
      <c r="AF377" s="20">
        <f t="shared" si="160"/>
        <v>0.29418528527176491</v>
      </c>
      <c r="AH377" s="20">
        <f t="shared" si="161"/>
        <v>0.53250609461139875</v>
      </c>
      <c r="AI377" s="20">
        <f t="shared" si="162"/>
        <v>0.51492484735688426</v>
      </c>
      <c r="AJ377" s="20">
        <f t="shared" si="163"/>
        <v>0.66507963338422416</v>
      </c>
      <c r="AX377" s="20">
        <f t="shared" si="164"/>
        <v>-15.61795610772527</v>
      </c>
      <c r="AY377" s="20">
        <f t="shared" si="165"/>
        <v>243.92055298283307</v>
      </c>
      <c r="AZ377" s="20">
        <f t="shared" si="166"/>
        <v>-36.659221758734091</v>
      </c>
      <c r="BA377" s="20">
        <f t="shared" si="167"/>
        <v>1343.8985399560431</v>
      </c>
      <c r="BB377" s="20">
        <f t="shared" si="168"/>
        <v>-18.648729413914577</v>
      </c>
      <c r="BC377" s="20">
        <f t="shared" si="169"/>
        <v>347.77510875340272</v>
      </c>
      <c r="BD377" s="20">
        <f t="shared" si="170"/>
        <v>1935.5942016922788</v>
      </c>
      <c r="BE377" s="39">
        <f t="shared" si="171"/>
        <v>43.995388413926733</v>
      </c>
    </row>
    <row r="378" spans="1:57" ht="13.8" x14ac:dyDescent="0.25">
      <c r="A378" s="25">
        <v>148</v>
      </c>
      <c r="B378" s="43">
        <f>Samples!Q149</f>
        <v>107</v>
      </c>
      <c r="C378" s="43">
        <f>Samples!R149</f>
        <v>118</v>
      </c>
      <c r="D378" s="43">
        <f>Samples!S149</f>
        <v>67</v>
      </c>
      <c r="F378" s="20">
        <f t="shared" si="140"/>
        <v>0.41960784313725491</v>
      </c>
      <c r="G378" s="20">
        <f t="shared" si="141"/>
        <v>0.46274509803921571</v>
      </c>
      <c r="H378" s="20">
        <f t="shared" si="142"/>
        <v>0.2627450980392157</v>
      </c>
      <c r="J378" s="20">
        <f t="shared" si="143"/>
        <v>0.14723176192527412</v>
      </c>
      <c r="K378" s="20">
        <f t="shared" si="144"/>
        <v>0.18137804504066221</v>
      </c>
      <c r="L378" s="20">
        <f t="shared" si="145"/>
        <v>5.6276666518430385E-2</v>
      </c>
      <c r="N378" s="20">
        <f t="shared" si="146"/>
        <v>0.13573710583110055</v>
      </c>
      <c r="O378" s="20">
        <f t="shared" si="147"/>
        <v>0.16508622572102555</v>
      </c>
      <c r="P378" s="20">
        <f t="shared" si="148"/>
        <v>7.7952807499772805E-2</v>
      </c>
      <c r="R378" s="22">
        <f t="shared" si="149"/>
        <v>47.634836915062635</v>
      </c>
      <c r="S378" s="23">
        <f t="shared" si="150"/>
        <v>-12.940303994534553</v>
      </c>
      <c r="T378" s="23">
        <f t="shared" si="151"/>
        <v>26.673206261575956</v>
      </c>
      <c r="V378" s="20">
        <f t="shared" si="152"/>
        <v>56.106943310682645</v>
      </c>
      <c r="W378" s="20">
        <f t="shared" si="153"/>
        <v>0.55670503345581746</v>
      </c>
      <c r="X378" s="20">
        <f t="shared" si="154"/>
        <v>2.022487384859577</v>
      </c>
      <c r="Z378" s="20">
        <f t="shared" si="155"/>
        <v>1.491210670039969</v>
      </c>
      <c r="AA378" s="20">
        <f t="shared" si="156"/>
        <v>-0.13679359732753363</v>
      </c>
      <c r="AB378" s="20">
        <f t="shared" si="157"/>
        <v>1.0418227626683494</v>
      </c>
      <c r="AD378" s="20">
        <f t="shared" si="158"/>
        <v>0.14280600297853818</v>
      </c>
      <c r="AE378" s="20">
        <f t="shared" si="159"/>
        <v>0.16508622572102555</v>
      </c>
      <c r="AF378" s="20">
        <f t="shared" si="160"/>
        <v>7.1582008723391002E-2</v>
      </c>
      <c r="AH378" s="20">
        <f t="shared" si="161"/>
        <v>0.52269557231319497</v>
      </c>
      <c r="AI378" s="20">
        <f t="shared" si="162"/>
        <v>0.54857618030226407</v>
      </c>
      <c r="AJ378" s="20">
        <f t="shared" si="163"/>
        <v>0.4152101489943843</v>
      </c>
      <c r="AX378" s="20">
        <f t="shared" si="164"/>
        <v>-17.9779484283724</v>
      </c>
      <c r="AY378" s="20">
        <f t="shared" si="165"/>
        <v>323.20662969321768</v>
      </c>
      <c r="AZ378" s="20">
        <f t="shared" si="166"/>
        <v>-87.958762803583284</v>
      </c>
      <c r="BA378" s="20">
        <f t="shared" si="167"/>
        <v>7736.7439539370262</v>
      </c>
      <c r="BB378" s="20">
        <f t="shared" si="168"/>
        <v>63.588037616139303</v>
      </c>
      <c r="BC378" s="20">
        <f t="shared" si="169"/>
        <v>4043.4385278715472</v>
      </c>
      <c r="BD378" s="20">
        <f t="shared" si="170"/>
        <v>12103.38911150179</v>
      </c>
      <c r="BE378" s="39">
        <f t="shared" si="171"/>
        <v>110.01540397372447</v>
      </c>
    </row>
    <row r="379" spans="1:57" ht="13.8" x14ac:dyDescent="0.25">
      <c r="A379" s="25">
        <v>149</v>
      </c>
      <c r="B379" s="43">
        <f>Samples!Q150</f>
        <v>98</v>
      </c>
      <c r="C379" s="43">
        <f>Samples!R150</f>
        <v>114</v>
      </c>
      <c r="D379" s="43">
        <f>Samples!S150</f>
        <v>59</v>
      </c>
      <c r="F379" s="20">
        <f t="shared" si="140"/>
        <v>0.3843137254901961</v>
      </c>
      <c r="G379" s="20">
        <f t="shared" si="141"/>
        <v>0.44705882352941179</v>
      </c>
      <c r="H379" s="20">
        <f t="shared" si="142"/>
        <v>0.23137254901960785</v>
      </c>
      <c r="J379" s="20">
        <f t="shared" si="143"/>
        <v>0.12233347093152179</v>
      </c>
      <c r="K379" s="20">
        <f t="shared" si="144"/>
        <v>0.16848017129394569</v>
      </c>
      <c r="L379" s="20">
        <f t="shared" si="145"/>
        <v>4.3868603694777429E-2</v>
      </c>
      <c r="N379" s="20">
        <f t="shared" si="146"/>
        <v>0.11861711563378188</v>
      </c>
      <c r="O379" s="20">
        <f t="shared" si="147"/>
        <v>0.14967242761623442</v>
      </c>
      <c r="P379" s="20">
        <f t="shared" si="148"/>
        <v>6.4140980219102639E-2</v>
      </c>
      <c r="R379" s="22">
        <f t="shared" si="149"/>
        <v>45.589298400307861</v>
      </c>
      <c r="S379" s="23">
        <f t="shared" si="150"/>
        <v>-15.608228692442522</v>
      </c>
      <c r="T379" s="23">
        <f t="shared" si="151"/>
        <v>28.372983570727527</v>
      </c>
      <c r="V379" s="20">
        <f t="shared" si="152"/>
        <v>55.919827684397177</v>
      </c>
      <c r="W379" s="20">
        <f t="shared" si="153"/>
        <v>0.61761521905355909</v>
      </c>
      <c r="X379" s="20">
        <f t="shared" si="154"/>
        <v>2.07372308579159</v>
      </c>
      <c r="Z379" s="20">
        <f t="shared" si="155"/>
        <v>1.351979064863233</v>
      </c>
      <c r="AA379" s="20">
        <f t="shared" si="156"/>
        <v>-0.21477047896935617</v>
      </c>
      <c r="AB379" s="20">
        <f t="shared" si="157"/>
        <v>1.0308728894082042</v>
      </c>
      <c r="AD379" s="20">
        <f t="shared" si="158"/>
        <v>0.12479444043533075</v>
      </c>
      <c r="AE379" s="20">
        <f t="shared" si="159"/>
        <v>0.14967242761623442</v>
      </c>
      <c r="AF379" s="20">
        <f t="shared" si="160"/>
        <v>5.8898971734713167E-2</v>
      </c>
      <c r="AH379" s="20">
        <f t="shared" si="161"/>
        <v>0.49972577020397585</v>
      </c>
      <c r="AI379" s="20">
        <f t="shared" si="162"/>
        <v>0.53094222758886089</v>
      </c>
      <c r="AJ379" s="20">
        <f t="shared" si="163"/>
        <v>0.38907730973522325</v>
      </c>
      <c r="AX379" s="20">
        <f t="shared" si="164"/>
        <v>-19.885981652108278</v>
      </c>
      <c r="AY379" s="20">
        <f t="shared" si="165"/>
        <v>395.45226626798706</v>
      </c>
      <c r="AZ379" s="20">
        <f t="shared" si="166"/>
        <v>-74.801995686729981</v>
      </c>
      <c r="BA379" s="20">
        <f t="shared" si="167"/>
        <v>5595.3385587175708</v>
      </c>
      <c r="BB379" s="20">
        <f t="shared" si="168"/>
        <v>64.08583389856561</v>
      </c>
      <c r="BC379" s="20">
        <f t="shared" si="169"/>
        <v>4106.9941064745408</v>
      </c>
      <c r="BD379" s="20">
        <f t="shared" si="170"/>
        <v>10097.784931460099</v>
      </c>
      <c r="BE379" s="39">
        <f t="shared" si="171"/>
        <v>100.4877352290323</v>
      </c>
    </row>
    <row r="380" spans="1:57" ht="13.8" x14ac:dyDescent="0.25">
      <c r="A380" s="25">
        <v>150</v>
      </c>
      <c r="B380" s="43">
        <f>Samples!Q151</f>
        <v>92</v>
      </c>
      <c r="C380" s="43">
        <f>Samples!R151</f>
        <v>98</v>
      </c>
      <c r="D380" s="43">
        <f>Samples!S151</f>
        <v>58</v>
      </c>
      <c r="F380" s="20">
        <f t="shared" si="140"/>
        <v>0.36078431372549019</v>
      </c>
      <c r="G380" s="20">
        <f t="shared" si="141"/>
        <v>0.3843137254901961</v>
      </c>
      <c r="H380" s="20">
        <f t="shared" si="142"/>
        <v>0.22745098039215686</v>
      </c>
      <c r="J380" s="20">
        <f t="shared" si="143"/>
        <v>0.10721025789166257</v>
      </c>
      <c r="K380" s="20">
        <f t="shared" si="144"/>
        <v>0.12233347093152179</v>
      </c>
      <c r="L380" s="20">
        <f t="shared" si="145"/>
        <v>4.2443101971952647E-2</v>
      </c>
      <c r="N380" s="20">
        <f t="shared" si="146"/>
        <v>9.5620939465571278E-2</v>
      </c>
      <c r="O380" s="20">
        <f t="shared" si="147"/>
        <v>0.11335019120036682</v>
      </c>
      <c r="P380" s="20">
        <f t="shared" si="148"/>
        <v>5.6993476136687475E-2</v>
      </c>
      <c r="R380" s="22">
        <f t="shared" si="149"/>
        <v>40.139095129707997</v>
      </c>
      <c r="S380" s="23">
        <f t="shared" si="150"/>
        <v>-9.4356646102760351</v>
      </c>
      <c r="T380" s="23">
        <f t="shared" si="151"/>
        <v>21.981067369384078</v>
      </c>
      <c r="V380" s="20">
        <f t="shared" si="152"/>
        <v>46.726288608948664</v>
      </c>
      <c r="W380" s="20">
        <f t="shared" si="153"/>
        <v>0.53743236865025179</v>
      </c>
      <c r="X380" s="20">
        <f t="shared" si="154"/>
        <v>1.9762724438829884</v>
      </c>
      <c r="Z380" s="20">
        <f t="shared" si="155"/>
        <v>1.0238832090976189</v>
      </c>
      <c r="AA380" s="20">
        <f t="shared" si="156"/>
        <v>-4.4924273723823335E-2</v>
      </c>
      <c r="AB380" s="20">
        <f t="shared" si="157"/>
        <v>0.66998899575628679</v>
      </c>
      <c r="AD380" s="20">
        <f t="shared" si="158"/>
        <v>0.10060067276756578</v>
      </c>
      <c r="AE380" s="20">
        <f t="shared" si="159"/>
        <v>0.11335019120036682</v>
      </c>
      <c r="AF380" s="20">
        <f t="shared" si="160"/>
        <v>5.2335607104396213E-2</v>
      </c>
      <c r="AH380" s="20">
        <f t="shared" si="161"/>
        <v>0.46508638741486169</v>
      </c>
      <c r="AI380" s="20">
        <f t="shared" si="162"/>
        <v>0.48395771663541376</v>
      </c>
      <c r="AJ380" s="20">
        <f t="shared" si="163"/>
        <v>0.37405237978849337</v>
      </c>
      <c r="AX380" s="20">
        <f t="shared" si="164"/>
        <v>-37.999746339570748</v>
      </c>
      <c r="AY380" s="20">
        <f t="shared" si="165"/>
        <v>1443.9807218717206</v>
      </c>
      <c r="AZ380" s="20">
        <f t="shared" si="166"/>
        <v>-58.399768229744936</v>
      </c>
      <c r="BA380" s="20">
        <f t="shared" si="167"/>
        <v>3410.532929287926</v>
      </c>
      <c r="BB380" s="20">
        <f t="shared" si="168"/>
        <v>54.814754839446977</v>
      </c>
      <c r="BC380" s="20">
        <f t="shared" si="169"/>
        <v>3004.6573481086757</v>
      </c>
      <c r="BD380" s="20">
        <f t="shared" si="170"/>
        <v>7859.1709992683227</v>
      </c>
      <c r="BE380" s="39">
        <f t="shared" si="171"/>
        <v>88.651965569119355</v>
      </c>
    </row>
    <row r="381" spans="1:57" ht="13.8" x14ac:dyDescent="0.25">
      <c r="A381" s="25">
        <v>151</v>
      </c>
      <c r="B381" s="43">
        <f>Samples!Q152</f>
        <v>91</v>
      </c>
      <c r="C381" s="43">
        <f>Samples!R152</f>
        <v>112</v>
      </c>
      <c r="D381" s="43">
        <f>Samples!S152</f>
        <v>77</v>
      </c>
      <c r="F381" s="20">
        <f t="shared" si="140"/>
        <v>0.35686274509803922</v>
      </c>
      <c r="G381" s="20">
        <f t="shared" si="141"/>
        <v>0.4392156862745098</v>
      </c>
      <c r="H381" s="20">
        <f t="shared" si="142"/>
        <v>0.30196078431372547</v>
      </c>
      <c r="J381" s="20">
        <f t="shared" si="143"/>
        <v>0.10480230694582073</v>
      </c>
      <c r="K381" s="20">
        <f t="shared" si="144"/>
        <v>0.16223847826529192</v>
      </c>
      <c r="L381" s="20">
        <f t="shared" si="145"/>
        <v>7.4378668426111294E-2</v>
      </c>
      <c r="N381" s="20">
        <f t="shared" si="146"/>
        <v>0.11466230086303794</v>
      </c>
      <c r="O381" s="20">
        <f t="shared" si="147"/>
        <v>0.1436840699723835</v>
      </c>
      <c r="P381" s="20">
        <f t="shared" si="148"/>
        <v>9.2058435472295919E-2</v>
      </c>
      <c r="R381" s="22">
        <f t="shared" si="149"/>
        <v>44.756702683809884</v>
      </c>
      <c r="S381" s="23">
        <f t="shared" si="150"/>
        <v>-14.827794086391343</v>
      </c>
      <c r="T381" s="23">
        <f t="shared" si="151"/>
        <v>16.977047545704906</v>
      </c>
      <c r="V381" s="20">
        <f t="shared" si="152"/>
        <v>50.112334369539219</v>
      </c>
      <c r="W381" s="20">
        <f t="shared" si="153"/>
        <v>0.46654546782290907</v>
      </c>
      <c r="X381" s="20">
        <f t="shared" si="154"/>
        <v>2.2887207748151361</v>
      </c>
      <c r="Z381" s="20">
        <f t="shared" si="155"/>
        <v>1.2978867093349429</v>
      </c>
      <c r="AA381" s="20">
        <f t="shared" si="156"/>
        <v>-0.29867396715388539</v>
      </c>
      <c r="AB381" s="20">
        <f t="shared" si="157"/>
        <v>0.66749397604211158</v>
      </c>
      <c r="AD381" s="20">
        <f t="shared" si="158"/>
        <v>0.12063366739930347</v>
      </c>
      <c r="AE381" s="20">
        <f t="shared" si="159"/>
        <v>0.1436840699723835</v>
      </c>
      <c r="AF381" s="20">
        <f t="shared" si="160"/>
        <v>8.4534835144440698E-2</v>
      </c>
      <c r="AH381" s="20">
        <f t="shared" si="161"/>
        <v>0.49410909013592319</v>
      </c>
      <c r="AI381" s="20">
        <f t="shared" si="162"/>
        <v>0.52376467830870588</v>
      </c>
      <c r="AJ381" s="20">
        <f t="shared" si="163"/>
        <v>0.43887944058018136</v>
      </c>
      <c r="AX381" s="20">
        <f t="shared" si="164"/>
        <v>-27.873800440154447</v>
      </c>
      <c r="AY381" s="20">
        <f t="shared" si="165"/>
        <v>776.94875097755425</v>
      </c>
      <c r="AZ381" s="20">
        <f t="shared" si="166"/>
        <v>-73.264466929025616</v>
      </c>
      <c r="BA381" s="20">
        <f t="shared" si="167"/>
        <v>5367.682114394288</v>
      </c>
      <c r="BB381" s="20">
        <f t="shared" si="168"/>
        <v>55.138574947597867</v>
      </c>
      <c r="BC381" s="20">
        <f t="shared" si="169"/>
        <v>3040.2624472518673</v>
      </c>
      <c r="BD381" s="20">
        <f t="shared" si="170"/>
        <v>9184.8933126237098</v>
      </c>
      <c r="BE381" s="39">
        <f t="shared" si="171"/>
        <v>95.837849060920135</v>
      </c>
    </row>
    <row r="382" spans="1:57" ht="13.8" x14ac:dyDescent="0.25">
      <c r="A382" s="25">
        <v>152</v>
      </c>
      <c r="B382" s="43">
        <f>Samples!Q153</f>
        <v>56</v>
      </c>
      <c r="C382" s="43">
        <f>Samples!R153</f>
        <v>81</v>
      </c>
      <c r="D382" s="43">
        <f>Samples!S153</f>
        <v>111</v>
      </c>
      <c r="F382" s="20">
        <f t="shared" si="140"/>
        <v>0.2196078431372549</v>
      </c>
      <c r="G382" s="20">
        <f t="shared" si="141"/>
        <v>0.31764705882352939</v>
      </c>
      <c r="H382" s="20">
        <f t="shared" si="142"/>
        <v>0.43529411764705883</v>
      </c>
      <c r="J382" s="20">
        <f t="shared" si="143"/>
        <v>3.9674125471536634E-2</v>
      </c>
      <c r="K382" s="20">
        <f t="shared" si="144"/>
        <v>8.2454105464405722E-2</v>
      </c>
      <c r="L382" s="20">
        <f t="shared" si="145"/>
        <v>0.15916906569426922</v>
      </c>
      <c r="N382" s="20">
        <f t="shared" si="146"/>
        <v>7.4577213816348784E-2</v>
      </c>
      <c r="O382" s="20">
        <f t="shared" si="147"/>
        <v>7.8897901846517904E-2</v>
      </c>
      <c r="P382" s="20">
        <f t="shared" si="148"/>
        <v>0.16188443693536073</v>
      </c>
      <c r="R382" s="22">
        <f t="shared" si="149"/>
        <v>33.752297482427927</v>
      </c>
      <c r="S382" s="23">
        <f t="shared" si="150"/>
        <v>-0.39654346270731611</v>
      </c>
      <c r="T382" s="23">
        <f t="shared" si="151"/>
        <v>-20.167275565058041</v>
      </c>
      <c r="V382" s="20">
        <f t="shared" si="152"/>
        <v>39.320399740810288</v>
      </c>
      <c r="W382" s="20">
        <f t="shared" si="153"/>
        <v>0.53867040736731142</v>
      </c>
      <c r="X382" s="20">
        <f t="shared" si="154"/>
        <v>-1.590456511883932</v>
      </c>
      <c r="Z382" s="20">
        <f t="shared" si="155"/>
        <v>0.71267843554744914</v>
      </c>
      <c r="AA382" s="20">
        <f t="shared" si="156"/>
        <v>-0.24794184008783673</v>
      </c>
      <c r="AB382" s="20">
        <f t="shared" si="157"/>
        <v>-0.56616782625111217</v>
      </c>
      <c r="AD382" s="20">
        <f t="shared" si="158"/>
        <v>7.8461035051392722E-2</v>
      </c>
      <c r="AE382" s="20">
        <f t="shared" si="159"/>
        <v>7.8897901846517904E-2</v>
      </c>
      <c r="AF382" s="20">
        <f t="shared" si="160"/>
        <v>0.14865421206185558</v>
      </c>
      <c r="AH382" s="20">
        <f t="shared" si="161"/>
        <v>0.42810602930241232</v>
      </c>
      <c r="AI382" s="20">
        <f t="shared" si="162"/>
        <v>0.42889911622782695</v>
      </c>
      <c r="AJ382" s="20">
        <f t="shared" si="163"/>
        <v>0.52973549405311715</v>
      </c>
      <c r="AX382" s="20">
        <f t="shared" si="164"/>
        <v>-38.085020885291989</v>
      </c>
      <c r="AY382" s="20">
        <f t="shared" si="165"/>
        <v>1450.4688158331271</v>
      </c>
      <c r="AZ382" s="20">
        <f t="shared" si="166"/>
        <v>-66.236336066863885</v>
      </c>
      <c r="BA382" s="20">
        <f t="shared" si="167"/>
        <v>4387.2522155625338</v>
      </c>
      <c r="BB382" s="20">
        <f t="shared" si="168"/>
        <v>22.44076256359542</v>
      </c>
      <c r="BC382" s="20">
        <f t="shared" si="169"/>
        <v>503.58782443566571</v>
      </c>
      <c r="BD382" s="20">
        <f t="shared" si="170"/>
        <v>6341.3088558313266</v>
      </c>
      <c r="BE382" s="39">
        <f t="shared" si="171"/>
        <v>79.632335491503241</v>
      </c>
    </row>
    <row r="383" spans="1:57" ht="13.8" x14ac:dyDescent="0.25">
      <c r="A383" s="25">
        <v>153</v>
      </c>
      <c r="B383" s="43">
        <f>Samples!Q154</f>
        <v>111</v>
      </c>
      <c r="C383" s="43">
        <f>Samples!R154</f>
        <v>36</v>
      </c>
      <c r="D383" s="43">
        <f>Samples!S154</f>
        <v>120</v>
      </c>
      <c r="F383" s="20">
        <f t="shared" ref="F383:F446" si="172">B383/255</f>
        <v>0.43529411764705883</v>
      </c>
      <c r="G383" s="20">
        <f t="shared" ref="G383:G446" si="173">C383/255</f>
        <v>0.14117647058823529</v>
      </c>
      <c r="H383" s="20">
        <f t="shared" ref="H383:H446" si="174">D383/255</f>
        <v>0.47058823529411764</v>
      </c>
      <c r="J383" s="20">
        <f t="shared" ref="J383:J446" si="175">IF(F383 &gt; 0.04045, ((F383 +0.0555)/1.0555)^2.4,F383/12.92)</f>
        <v>0.15916906569426922</v>
      </c>
      <c r="K383" s="20">
        <f t="shared" ref="K383:K446" si="176">IF(G383 &gt; 0.04045, ((G383 +0.0555)/1.0555)^2.4,G383/12.92)</f>
        <v>1.7729888500896095E-2</v>
      </c>
      <c r="L383" s="20">
        <f t="shared" ref="L383:L446" si="177">IF(H383 &gt; 0.04045, ((H383 +0.0555)/1.0555)^2.4,H383/12.92)</f>
        <v>0.18803593135467556</v>
      </c>
      <c r="N383" s="20">
        <f t="shared" ref="N383:N446" si="178">0.4124*J383+0.3576*K383+0.1805*L383</f>
        <v>0.10592201642975599</v>
      </c>
      <c r="O383" s="20">
        <f t="shared" ref="O383:O446" si="179">0.2126*J383+0.7152*K383+0.0722*L383</f>
        <v>6.0095953866250093E-2</v>
      </c>
      <c r="P383" s="20">
        <f t="shared" ref="P383:P446" si="180">0.0193*J383+0.1192*K383+0.9505*L383</f>
        <v>0.18391351842982531</v>
      </c>
      <c r="R383" s="22">
        <f t="shared" ref="R383:R446" si="181">(116*AI383)-16</f>
        <v>29.436660086089411</v>
      </c>
      <c r="S383" s="23">
        <f t="shared" ref="S383:S446" si="182">500*(AH383-AI383)</f>
        <v>44.762901979024051</v>
      </c>
      <c r="T383" s="23">
        <f t="shared" ref="T383:T446" si="183">200*(AI383-AJ383)</f>
        <v>-32.21089010739253</v>
      </c>
      <c r="V383" s="20">
        <f t="shared" ref="V383:V446" si="184">SQRT(R383^2+S383^2+T383^2)</f>
        <v>62.51220514522106</v>
      </c>
      <c r="W383" s="20">
        <f t="shared" ref="W383:W446" si="185">ACOS(R383/V383)</f>
        <v>1.0804917505291445</v>
      </c>
      <c r="X383" s="20">
        <f t="shared" ref="X383:X446" si="186">ATAN2(S383,T383)</f>
        <v>-0.62375229458254056</v>
      </c>
      <c r="Z383" s="20">
        <f t="shared" ref="Z383:Z446" si="187">(116 * IF(O383/100 &gt; 0.008856,(O383/100)^(1/3),(7.787*O383/100)+(16/116))) - 16</f>
        <v>0.54284194359752647</v>
      </c>
      <c r="AA383" s="20">
        <f t="shared" ref="AA383:AA446" si="188">13*Z383*(( 4 * N383 ) / ( N383 + ( 15 * O383 ) + ( 3 * P383 ) ) - ( 4 * 95.047) / ( 95.047 + ( 15 * 100 ) + ( 3 * 108.883 ) ))</f>
        <v>0.52158970146669215</v>
      </c>
      <c r="AB383" s="20">
        <f t="shared" ref="AB383:AB446" si="189">13*Z383*(( 9 * O383 ) / ( N383 + ( 15 * O383 ) + ( 3 * P383 ) )-( 9 * 100 ) / ( 95.047 + ( 15 * 100 ) + ( 3 * 108.883 ) ))</f>
        <v>-0.85691890800742332</v>
      </c>
      <c r="AD383" s="20">
        <f t="shared" ref="AD383:AD446" si="190">N383/0.9505</f>
        <v>0.11143820771147395</v>
      </c>
      <c r="AE383" s="20">
        <f t="shared" ref="AE383:AE446" si="191">O383</f>
        <v>6.0095953866250093E-2</v>
      </c>
      <c r="AF383" s="20">
        <f t="shared" ref="AF383:AF446" si="192">P383/1.089</f>
        <v>0.16888293703381571</v>
      </c>
      <c r="AH383" s="20">
        <f t="shared" ref="AH383:AH446" si="193">IF(AD383 &gt; 0.008856, AD383^(1/3), (7.787*AD383)+(16/116))</f>
        <v>0.48122114952778439</v>
      </c>
      <c r="AI383" s="20">
        <f t="shared" ref="AI383:AI446" si="194">IF(AE383 &gt; 0.008856, AE383^(1/3), (7.787*AE383)+(16/116))</f>
        <v>0.39169534556973629</v>
      </c>
      <c r="AJ383" s="20">
        <f t="shared" ref="AJ383:AJ446" si="195">IF(AF383 &gt; 0.008856, AF383^(1/3), (7.787*AF383)+(16/116))</f>
        <v>0.55274979610669894</v>
      </c>
      <c r="AX383" s="20">
        <f t="shared" si="164"/>
        <v>-15.772457619557734</v>
      </c>
      <c r="AY383" s="20">
        <f t="shared" si="165"/>
        <v>248.77041936074482</v>
      </c>
      <c r="AZ383" s="20">
        <f t="shared" si="166"/>
        <v>-7.9042591542684022</v>
      </c>
      <c r="BA383" s="20">
        <f t="shared" si="167"/>
        <v>62.477312777835834</v>
      </c>
      <c r="BB383" s="20">
        <f t="shared" si="168"/>
        <v>-33.952842178964701</v>
      </c>
      <c r="BC383" s="20">
        <f t="shared" si="169"/>
        <v>1152.7954920296845</v>
      </c>
      <c r="BD383" s="20">
        <f t="shared" si="170"/>
        <v>1464.0432241682652</v>
      </c>
      <c r="BE383" s="39">
        <f t="shared" si="171"/>
        <v>38.262817776116087</v>
      </c>
    </row>
    <row r="384" spans="1:57" ht="13.8" x14ac:dyDescent="0.25">
      <c r="A384" s="25">
        <v>154</v>
      </c>
      <c r="B384" s="43">
        <f>Samples!Q155</f>
        <v>58</v>
      </c>
      <c r="C384" s="43">
        <f>Samples!R155</f>
        <v>74</v>
      </c>
      <c r="D384" s="43">
        <f>Samples!S155</f>
        <v>76</v>
      </c>
      <c r="F384" s="20">
        <f t="shared" si="172"/>
        <v>0.22745098039215686</v>
      </c>
      <c r="G384" s="20">
        <f t="shared" si="173"/>
        <v>0.29019607843137257</v>
      </c>
      <c r="H384" s="20">
        <f t="shared" si="174"/>
        <v>0.29803921568627451</v>
      </c>
      <c r="J384" s="20">
        <f t="shared" si="175"/>
        <v>4.2443101971952647E-2</v>
      </c>
      <c r="K384" s="20">
        <f t="shared" si="176"/>
        <v>6.8638362924243482E-2</v>
      </c>
      <c r="L384" s="20">
        <f t="shared" si="177"/>
        <v>7.2435332089834242E-2</v>
      </c>
      <c r="N384" s="20">
        <f t="shared" si="178"/>
        <v>5.5123191277157819E-2</v>
      </c>
      <c r="O384" s="20">
        <f t="shared" si="179"/>
        <v>6.3343391619542097E-2</v>
      </c>
      <c r="P384" s="20">
        <f t="shared" si="180"/>
        <v>7.7850627880015955E-2</v>
      </c>
      <c r="R384" s="22">
        <f t="shared" si="181"/>
        <v>30.24077386636251</v>
      </c>
      <c r="S384" s="23">
        <f t="shared" si="182"/>
        <v>-5.7766463130339565</v>
      </c>
      <c r="T384" s="23">
        <f t="shared" si="183"/>
        <v>-3.2802582465212171</v>
      </c>
      <c r="V384" s="20">
        <f t="shared" si="184"/>
        <v>30.961817466457504</v>
      </c>
      <c r="W384" s="20">
        <f t="shared" si="185"/>
        <v>0.21623649151656998</v>
      </c>
      <c r="X384" s="20">
        <f t="shared" si="186"/>
        <v>-2.625149746537021</v>
      </c>
      <c r="Z384" s="20">
        <f t="shared" si="187"/>
        <v>0.5721757890279946</v>
      </c>
      <c r="AA384" s="20">
        <f t="shared" si="188"/>
        <v>-0.14768387811263692</v>
      </c>
      <c r="AB384" s="20">
        <f t="shared" si="189"/>
        <v>-6.0623279554275385E-2</v>
      </c>
      <c r="AD384" s="20">
        <f t="shared" si="190"/>
        <v>5.7993888771339104E-2</v>
      </c>
      <c r="AE384" s="20">
        <f t="shared" si="191"/>
        <v>6.3343391619542097E-2</v>
      </c>
      <c r="AF384" s="20">
        <f t="shared" si="192"/>
        <v>7.1488179871456337E-2</v>
      </c>
      <c r="AH384" s="20">
        <f t="shared" si="193"/>
        <v>0.38707406829085028</v>
      </c>
      <c r="AI384" s="20">
        <f t="shared" si="194"/>
        <v>0.39862736091691819</v>
      </c>
      <c r="AJ384" s="20">
        <f t="shared" si="195"/>
        <v>0.41502865214952428</v>
      </c>
      <c r="AX384" s="20">
        <f t="shared" si="164"/>
        <v>-29.958227079359979</v>
      </c>
      <c r="AY384" s="20">
        <f t="shared" si="165"/>
        <v>897.49536973849752</v>
      </c>
      <c r="AZ384" s="20">
        <f t="shared" si="166"/>
        <v>-103.07591087971498</v>
      </c>
      <c r="BA384" s="20">
        <f t="shared" si="167"/>
        <v>10624.643403682945</v>
      </c>
      <c r="BB384" s="20">
        <f t="shared" si="168"/>
        <v>57.765247326673311</v>
      </c>
      <c r="BC384" s="20">
        <f t="shared" si="169"/>
        <v>3336.8237987117382</v>
      </c>
      <c r="BD384" s="20">
        <f t="shared" si="170"/>
        <v>14858.962572133179</v>
      </c>
      <c r="BE384" s="39">
        <f t="shared" si="171"/>
        <v>121.89734440148062</v>
      </c>
    </row>
    <row r="385" spans="1:57" ht="13.8" x14ac:dyDescent="0.25">
      <c r="A385" s="25">
        <v>155</v>
      </c>
      <c r="B385" s="43">
        <f>Samples!Q156</f>
        <v>66</v>
      </c>
      <c r="C385" s="43">
        <f>Samples!R156</f>
        <v>76</v>
      </c>
      <c r="D385" s="43">
        <f>Samples!S156</f>
        <v>66</v>
      </c>
      <c r="F385" s="20">
        <f t="shared" si="172"/>
        <v>0.25882352941176473</v>
      </c>
      <c r="G385" s="20">
        <f t="shared" si="173"/>
        <v>0.29803921568627451</v>
      </c>
      <c r="H385" s="20">
        <f t="shared" si="174"/>
        <v>0.25882352941176473</v>
      </c>
      <c r="J385" s="20">
        <f t="shared" si="175"/>
        <v>5.4626675563190397E-2</v>
      </c>
      <c r="K385" s="20">
        <f t="shared" si="176"/>
        <v>7.2435332089834242E-2</v>
      </c>
      <c r="L385" s="20">
        <f t="shared" si="177"/>
        <v>5.4626675563190397E-2</v>
      </c>
      <c r="N385" s="20">
        <f t="shared" si="178"/>
        <v>5.8291030696740312E-2</v>
      </c>
      <c r="O385" s="20">
        <f t="shared" si="179"/>
        <v>6.7363426711046073E-2</v>
      </c>
      <c r="P385" s="20">
        <f t="shared" si="180"/>
        <v>6.1611241546290288E-2</v>
      </c>
      <c r="R385" s="22">
        <f t="shared" si="181"/>
        <v>31.198990824499006</v>
      </c>
      <c r="S385" s="23">
        <f t="shared" si="182"/>
        <v>-6.2683088346245919</v>
      </c>
      <c r="T385" s="23">
        <f t="shared" si="183"/>
        <v>4.5988819185810881</v>
      </c>
      <c r="V385" s="20">
        <f t="shared" si="184"/>
        <v>32.153047118655145</v>
      </c>
      <c r="W385" s="20">
        <f t="shared" si="185"/>
        <v>0.24421407921746385</v>
      </c>
      <c r="X385" s="20">
        <f t="shared" si="186"/>
        <v>2.5086237018345359</v>
      </c>
      <c r="Z385" s="20">
        <f t="shared" si="187"/>
        <v>0.60848844440674199</v>
      </c>
      <c r="AA385" s="20">
        <f t="shared" si="188"/>
        <v>-9.3663732342223305E-2</v>
      </c>
      <c r="AB385" s="20">
        <f t="shared" si="189"/>
        <v>0.12100249775254927</v>
      </c>
      <c r="AD385" s="20">
        <f t="shared" si="190"/>
        <v>6.1326702468953512E-2</v>
      </c>
      <c r="AE385" s="20">
        <f t="shared" si="191"/>
        <v>6.7363426711046073E-2</v>
      </c>
      <c r="AF385" s="20">
        <f t="shared" si="192"/>
        <v>5.657597938135013E-2</v>
      </c>
      <c r="AH385" s="20">
        <f t="shared" si="193"/>
        <v>0.39435123426608709</v>
      </c>
      <c r="AI385" s="20">
        <f t="shared" si="194"/>
        <v>0.40688785193533628</v>
      </c>
      <c r="AJ385" s="20">
        <f t="shared" si="195"/>
        <v>0.38389344234243084</v>
      </c>
      <c r="AX385" s="20">
        <f t="shared" si="164"/>
        <v>-16.21069661374591</v>
      </c>
      <c r="AY385" s="20">
        <f t="shared" si="165"/>
        <v>262.78668470291308</v>
      </c>
      <c r="AZ385" s="20">
        <f t="shared" si="166"/>
        <v>-69.490427307950853</v>
      </c>
      <c r="BA385" s="20">
        <f t="shared" si="167"/>
        <v>4828.9194874416016</v>
      </c>
      <c r="BB385" s="20">
        <f t="shared" si="168"/>
        <v>39.304889476860083</v>
      </c>
      <c r="BC385" s="20">
        <f t="shared" si="169"/>
        <v>1544.8743367881866</v>
      </c>
      <c r="BD385" s="20">
        <f t="shared" si="170"/>
        <v>6636.5805089327005</v>
      </c>
      <c r="BE385" s="39">
        <f t="shared" si="171"/>
        <v>81.46521042096866</v>
      </c>
    </row>
    <row r="386" spans="1:57" ht="13.8" x14ac:dyDescent="0.25">
      <c r="A386" s="25">
        <v>156</v>
      </c>
      <c r="B386" s="43">
        <f>Samples!Q157</f>
        <v>175</v>
      </c>
      <c r="C386" s="43">
        <f>Samples!R157</f>
        <v>168</v>
      </c>
      <c r="D386" s="43">
        <f>Samples!S157</f>
        <v>255</v>
      </c>
      <c r="F386" s="20">
        <f t="shared" si="172"/>
        <v>0.68627450980392157</v>
      </c>
      <c r="G386" s="20">
        <f t="shared" si="173"/>
        <v>0.6588235294117647</v>
      </c>
      <c r="H386" s="20">
        <f t="shared" si="174"/>
        <v>1</v>
      </c>
      <c r="J386" s="20">
        <f t="shared" si="175"/>
        <v>0.42889679629222027</v>
      </c>
      <c r="K386" s="20">
        <f t="shared" si="176"/>
        <v>0.39178528783601491</v>
      </c>
      <c r="L386" s="20">
        <f t="shared" si="177"/>
        <v>1</v>
      </c>
      <c r="N386" s="20">
        <f t="shared" si="178"/>
        <v>0.49747945772107055</v>
      </c>
      <c r="O386" s="20">
        <f t="shared" si="179"/>
        <v>0.44358829675204386</v>
      </c>
      <c r="P386" s="20">
        <f t="shared" si="180"/>
        <v>1.0054785144784928</v>
      </c>
      <c r="R386" s="22">
        <f t="shared" si="181"/>
        <v>72.467688973929256</v>
      </c>
      <c r="S386" s="23">
        <f t="shared" si="182"/>
        <v>21.617434034952478</v>
      </c>
      <c r="T386" s="23">
        <f t="shared" si="183"/>
        <v>-42.21987591311489</v>
      </c>
      <c r="V386" s="20">
        <f t="shared" si="184"/>
        <v>86.610607442717367</v>
      </c>
      <c r="W386" s="20">
        <f t="shared" si="185"/>
        <v>0.57955423785994065</v>
      </c>
      <c r="X386" s="20">
        <f t="shared" si="186"/>
        <v>-1.0975787752885764</v>
      </c>
      <c r="Z386" s="20">
        <f t="shared" si="187"/>
        <v>4.0068975974974705</v>
      </c>
      <c r="AA386" s="20">
        <f t="shared" si="188"/>
        <v>-0.11099544284442414</v>
      </c>
      <c r="AB386" s="20">
        <f t="shared" si="189"/>
        <v>-3.9428239701205805</v>
      </c>
      <c r="AD386" s="20">
        <f t="shared" si="190"/>
        <v>0.52338712016945876</v>
      </c>
      <c r="AE386" s="20">
        <f t="shared" si="191"/>
        <v>0.44358829675204386</v>
      </c>
      <c r="AF386" s="20">
        <f t="shared" si="192"/>
        <v>0.92330442100871701</v>
      </c>
      <c r="AH386" s="20">
        <f t="shared" si="193"/>
        <v>0.80588735922446753</v>
      </c>
      <c r="AI386" s="20">
        <f t="shared" si="194"/>
        <v>0.76265249115456257</v>
      </c>
      <c r="AJ386" s="20">
        <f t="shared" si="195"/>
        <v>0.97375187072013702</v>
      </c>
      <c r="AX386" s="20">
        <f t="shared" si="164"/>
        <v>-6.3946015725873053</v>
      </c>
      <c r="AY386" s="20">
        <f t="shared" si="165"/>
        <v>40.890929272136042</v>
      </c>
      <c r="AZ386" s="20">
        <f t="shared" si="166"/>
        <v>-26.113827970618342</v>
      </c>
      <c r="BA386" s="20">
        <f t="shared" si="167"/>
        <v>681.93201127904888</v>
      </c>
      <c r="BB386" s="20">
        <f t="shared" si="168"/>
        <v>-10.509739236472004</v>
      </c>
      <c r="BC386" s="20">
        <f t="shared" si="169"/>
        <v>110.45461881863915</v>
      </c>
      <c r="BD386" s="20">
        <f t="shared" si="170"/>
        <v>833.27755936982408</v>
      </c>
      <c r="BE386" s="39">
        <f t="shared" si="171"/>
        <v>28.86654740993152</v>
      </c>
    </row>
    <row r="387" spans="1:57" ht="13.8" x14ac:dyDescent="0.25">
      <c r="A387" s="25">
        <v>157</v>
      </c>
      <c r="B387" s="43">
        <f>Samples!Q158</f>
        <v>156</v>
      </c>
      <c r="C387" s="43">
        <f>Samples!R158</f>
        <v>75</v>
      </c>
      <c r="D387" s="43">
        <f>Samples!S158</f>
        <v>124</v>
      </c>
      <c r="F387" s="20">
        <f t="shared" si="172"/>
        <v>0.61176470588235299</v>
      </c>
      <c r="G387" s="20">
        <f t="shared" si="173"/>
        <v>0.29411764705882354</v>
      </c>
      <c r="H387" s="20">
        <f t="shared" si="174"/>
        <v>0.48627450980392156</v>
      </c>
      <c r="J387" s="20">
        <f t="shared" si="175"/>
        <v>0.33267165538683185</v>
      </c>
      <c r="K387" s="20">
        <f t="shared" si="176"/>
        <v>7.0521941360171231E-2</v>
      </c>
      <c r="L387" s="20">
        <f t="shared" si="177"/>
        <v>0.20177380900707903</v>
      </c>
      <c r="N387" s="20">
        <f t="shared" si="178"/>
        <v>0.19883260943770445</v>
      </c>
      <c r="O387" s="20">
        <f t="shared" si="179"/>
        <v>0.13573135540634601</v>
      </c>
      <c r="P387" s="20">
        <f t="shared" si="180"/>
        <v>0.20661278382032688</v>
      </c>
      <c r="R387" s="22">
        <f t="shared" si="181"/>
        <v>43.614428451300917</v>
      </c>
      <c r="S387" s="23">
        <f t="shared" si="182"/>
        <v>39.853515916822289</v>
      </c>
      <c r="T387" s="23">
        <f t="shared" si="183"/>
        <v>-12.139364455311586</v>
      </c>
      <c r="V387" s="20">
        <f t="shared" si="184"/>
        <v>60.314884310963713</v>
      </c>
      <c r="W387" s="20">
        <f t="shared" si="185"/>
        <v>0.76249891088729171</v>
      </c>
      <c r="X387" s="20">
        <f t="shared" si="186"/>
        <v>-0.29567123807401258</v>
      </c>
      <c r="Z387" s="20">
        <f t="shared" si="187"/>
        <v>1.2260504748770913</v>
      </c>
      <c r="AA387" s="20">
        <f t="shared" si="188"/>
        <v>1.2873615040561079</v>
      </c>
      <c r="AB387" s="20">
        <f t="shared" si="189"/>
        <v>-0.64404701268318765</v>
      </c>
      <c r="AD387" s="20">
        <f t="shared" si="190"/>
        <v>0.20918738499495471</v>
      </c>
      <c r="AE387" s="20">
        <f t="shared" si="191"/>
        <v>0.13573135540634601</v>
      </c>
      <c r="AF387" s="20">
        <f t="shared" si="192"/>
        <v>0.18972707421517621</v>
      </c>
      <c r="AH387" s="20">
        <f t="shared" si="193"/>
        <v>0.59362451848279041</v>
      </c>
      <c r="AI387" s="20">
        <f t="shared" si="194"/>
        <v>0.51391748664914583</v>
      </c>
      <c r="AJ387" s="20">
        <f t="shared" si="195"/>
        <v>0.57461430892570375</v>
      </c>
      <c r="AX387" s="20">
        <f t="shared" si="164"/>
        <v>-16.150439490522707</v>
      </c>
      <c r="AY387" s="20">
        <f t="shared" si="165"/>
        <v>260.83669573703537</v>
      </c>
      <c r="AZ387" s="20">
        <f t="shared" si="166"/>
        <v>-49.073413336481025</v>
      </c>
      <c r="BA387" s="20">
        <f t="shared" si="167"/>
        <v>2408.1998964931136</v>
      </c>
      <c r="BB387" s="20">
        <f t="shared" si="168"/>
        <v>49.737233048885351</v>
      </c>
      <c r="BC387" s="20">
        <f t="shared" si="169"/>
        <v>2473.7923513591331</v>
      </c>
      <c r="BD387" s="20">
        <f t="shared" si="170"/>
        <v>5142.8289435892821</v>
      </c>
      <c r="BE387" s="39">
        <f t="shared" si="171"/>
        <v>71.71351994979247</v>
      </c>
    </row>
    <row r="388" spans="1:57" ht="13.8" x14ac:dyDescent="0.25">
      <c r="A388" s="25">
        <v>158</v>
      </c>
      <c r="B388" s="43">
        <f>Samples!Q159</f>
        <v>133</v>
      </c>
      <c r="C388" s="43">
        <f>Samples!R159</f>
        <v>112</v>
      </c>
      <c r="D388" s="43">
        <f>Samples!S159</f>
        <v>87</v>
      </c>
      <c r="F388" s="20">
        <f t="shared" si="172"/>
        <v>0.52156862745098043</v>
      </c>
      <c r="G388" s="20">
        <f t="shared" si="173"/>
        <v>0.4392156862745098</v>
      </c>
      <c r="H388" s="20">
        <f t="shared" si="174"/>
        <v>0.3411764705882353</v>
      </c>
      <c r="J388" s="20">
        <f t="shared" si="175"/>
        <v>0.23477191591732866</v>
      </c>
      <c r="K388" s="20">
        <f t="shared" si="176"/>
        <v>0.16223847826529192</v>
      </c>
      <c r="L388" s="20">
        <f t="shared" si="177"/>
        <v>9.5487755867141894E-2</v>
      </c>
      <c r="N388" s="20">
        <f t="shared" si="178"/>
        <v>0.17207195788599383</v>
      </c>
      <c r="O388" s="20">
        <f t="shared" si="179"/>
        <v>0.1728396849529685</v>
      </c>
      <c r="P388" s="20">
        <f t="shared" si="180"/>
        <v>0.11463103653814562</v>
      </c>
      <c r="R388" s="22">
        <f t="shared" si="181"/>
        <v>48.615862329558539</v>
      </c>
      <c r="S388" s="23">
        <f t="shared" si="182"/>
        <v>4.3332310715400997</v>
      </c>
      <c r="T388" s="23">
        <f t="shared" si="183"/>
        <v>16.974168991615358</v>
      </c>
      <c r="V388" s="20">
        <f t="shared" si="184"/>
        <v>51.675926450542384</v>
      </c>
      <c r="W388" s="20">
        <f t="shared" si="185"/>
        <v>0.34586203573363705</v>
      </c>
      <c r="X388" s="20">
        <f t="shared" si="186"/>
        <v>1.3208508520081397</v>
      </c>
      <c r="Z388" s="20">
        <f t="shared" si="187"/>
        <v>1.5612470470053665</v>
      </c>
      <c r="AA388" s="20">
        <f t="shared" si="188"/>
        <v>0.47852554988383994</v>
      </c>
      <c r="AB388" s="20">
        <f t="shared" si="189"/>
        <v>0.6509907608080695</v>
      </c>
      <c r="AD388" s="20">
        <f t="shared" si="190"/>
        <v>0.18103309614518026</v>
      </c>
      <c r="AE388" s="20">
        <f t="shared" si="191"/>
        <v>0.1728396849529685</v>
      </c>
      <c r="AF388" s="20">
        <f t="shared" si="192"/>
        <v>0.10526265981464245</v>
      </c>
      <c r="AH388" s="20">
        <f t="shared" si="193"/>
        <v>0.56569975808755035</v>
      </c>
      <c r="AI388" s="20">
        <f t="shared" si="194"/>
        <v>0.55703329594447015</v>
      </c>
      <c r="AJ388" s="20">
        <f t="shared" si="195"/>
        <v>0.47216245098639337</v>
      </c>
      <c r="AX388" s="20">
        <f t="shared" si="164"/>
        <v>-15.646897510956848</v>
      </c>
      <c r="AY388" s="20">
        <f t="shared" si="165"/>
        <v>244.82540171838758</v>
      </c>
      <c r="AZ388" s="20">
        <f t="shared" si="166"/>
        <v>-82.429637577368766</v>
      </c>
      <c r="BA388" s="20">
        <f t="shared" si="167"/>
        <v>6794.6451511363648</v>
      </c>
      <c r="BB388" s="20">
        <f t="shared" si="168"/>
        <v>71.519921588909952</v>
      </c>
      <c r="BC388" s="20">
        <f t="shared" si="169"/>
        <v>5115.0991840838278</v>
      </c>
      <c r="BD388" s="20">
        <f t="shared" si="170"/>
        <v>12154.56973693858</v>
      </c>
      <c r="BE388" s="39">
        <f t="shared" si="171"/>
        <v>110.24776522423744</v>
      </c>
    </row>
    <row r="389" spans="1:57" ht="13.8" x14ac:dyDescent="0.25">
      <c r="A389" s="25">
        <v>159</v>
      </c>
      <c r="B389" s="43">
        <f>Samples!Q160</f>
        <v>84</v>
      </c>
      <c r="C389" s="43">
        <f>Samples!R160</f>
        <v>113</v>
      </c>
      <c r="D389" s="43">
        <f>Samples!S160</f>
        <v>70</v>
      </c>
      <c r="F389" s="20">
        <f t="shared" si="172"/>
        <v>0.32941176470588235</v>
      </c>
      <c r="G389" s="20">
        <f t="shared" si="173"/>
        <v>0.44313725490196076</v>
      </c>
      <c r="H389" s="20">
        <f t="shared" si="174"/>
        <v>0.27450980392156865</v>
      </c>
      <c r="J389" s="20">
        <f t="shared" si="175"/>
        <v>8.8831516142307415E-2</v>
      </c>
      <c r="K389" s="20">
        <f t="shared" si="176"/>
        <v>0.16534214401442401</v>
      </c>
      <c r="L389" s="20">
        <f t="shared" si="177"/>
        <v>6.1399474002627581E-2</v>
      </c>
      <c r="N389" s="20">
        <f t="shared" si="178"/>
        <v>0.10684307301411988</v>
      </c>
      <c r="O389" s="20">
        <f t="shared" si="179"/>
        <v>0.14157132375396031</v>
      </c>
      <c r="P389" s="20">
        <f t="shared" si="180"/>
        <v>7.9783431867563398E-2</v>
      </c>
      <c r="R389" s="22">
        <f t="shared" si="181"/>
        <v>44.457439999879121</v>
      </c>
      <c r="S389" s="23">
        <f t="shared" si="182"/>
        <v>-19.286432209870114</v>
      </c>
      <c r="T389" s="23">
        <f t="shared" si="183"/>
        <v>20.549912726513465</v>
      </c>
      <c r="V389" s="20">
        <f t="shared" si="184"/>
        <v>52.637717957716283</v>
      </c>
      <c r="W389" s="20">
        <f t="shared" si="185"/>
        <v>0.56499207105841021</v>
      </c>
      <c r="X389" s="20">
        <f t="shared" si="186"/>
        <v>2.3244883407847392</v>
      </c>
      <c r="Z389" s="20">
        <f t="shared" si="187"/>
        <v>1.2788024417636237</v>
      </c>
      <c r="AA389" s="20">
        <f t="shared" si="188"/>
        <v>-0.41225294956262892</v>
      </c>
      <c r="AB389" s="20">
        <f t="shared" si="189"/>
        <v>0.79065929925084055</v>
      </c>
      <c r="AD389" s="20">
        <f t="shared" si="190"/>
        <v>0.11240723094594411</v>
      </c>
      <c r="AE389" s="20">
        <f t="shared" si="191"/>
        <v>0.14157132375396031</v>
      </c>
      <c r="AF389" s="20">
        <f t="shared" si="192"/>
        <v>7.3263022835228106E-2</v>
      </c>
      <c r="AH389" s="20">
        <f t="shared" si="193"/>
        <v>0.4826119631654246</v>
      </c>
      <c r="AI389" s="20">
        <f t="shared" si="194"/>
        <v>0.52118482758516482</v>
      </c>
      <c r="AJ389" s="20">
        <f t="shared" si="195"/>
        <v>0.4184352639525975</v>
      </c>
      <c r="AX389" s="20">
        <f t="shared" si="164"/>
        <v>-21.657406784922109</v>
      </c>
      <c r="AY389" s="20">
        <f t="shared" si="165"/>
        <v>469.0432686475902</v>
      </c>
      <c r="AZ389" s="20">
        <f t="shared" si="166"/>
        <v>-100.79558467273262</v>
      </c>
      <c r="BA389" s="20">
        <f t="shared" si="167"/>
        <v>10159.749889518011</v>
      </c>
      <c r="BB389" s="20">
        <f t="shared" si="168"/>
        <v>72.159352369237681</v>
      </c>
      <c r="BC389" s="20">
        <f t="shared" si="169"/>
        <v>5206.9721343478077</v>
      </c>
      <c r="BD389" s="20">
        <f t="shared" si="170"/>
        <v>15835.76529251341</v>
      </c>
      <c r="BE389" s="39">
        <f t="shared" si="171"/>
        <v>125.84023717600587</v>
      </c>
    </row>
    <row r="390" spans="1:57" ht="13.8" x14ac:dyDescent="0.25">
      <c r="A390" s="25">
        <v>160</v>
      </c>
      <c r="B390" s="43">
        <f>Samples!Q161</f>
        <v>94</v>
      </c>
      <c r="C390" s="43">
        <f>Samples!R161</f>
        <v>112</v>
      </c>
      <c r="D390" s="43">
        <f>Samples!S161</f>
        <v>87</v>
      </c>
      <c r="F390" s="20">
        <f t="shared" si="172"/>
        <v>0.36862745098039218</v>
      </c>
      <c r="G390" s="20">
        <f t="shared" si="173"/>
        <v>0.4392156862745098</v>
      </c>
      <c r="H390" s="20">
        <f t="shared" si="174"/>
        <v>0.3411764705882353</v>
      </c>
      <c r="J390" s="20">
        <f t="shared" si="175"/>
        <v>0.11212218366914964</v>
      </c>
      <c r="K390" s="20">
        <f t="shared" si="176"/>
        <v>0.16223847826529192</v>
      </c>
      <c r="L390" s="20">
        <f t="shared" si="177"/>
        <v>9.5487755867141894E-2</v>
      </c>
      <c r="N390" s="20">
        <f t="shared" si="178"/>
        <v>0.1214912083068448</v>
      </c>
      <c r="O390" s="20">
        <f t="shared" si="179"/>
        <v>0.14676435187700565</v>
      </c>
      <c r="P390" s="20">
        <f t="shared" si="180"/>
        <v>0.11226389670575576</v>
      </c>
      <c r="R390" s="22">
        <f t="shared" si="181"/>
        <v>45.187801563964683</v>
      </c>
      <c r="S390" s="23">
        <f t="shared" si="182"/>
        <v>-11.875662940892983</v>
      </c>
      <c r="T390" s="23">
        <f t="shared" si="183"/>
        <v>11.718258473786902</v>
      </c>
      <c r="V390" s="20">
        <f t="shared" si="184"/>
        <v>48.169350858491192</v>
      </c>
      <c r="W390" s="20">
        <f t="shared" si="185"/>
        <v>0.35368496349160883</v>
      </c>
      <c r="X390" s="20">
        <f t="shared" si="186"/>
        <v>2.3628657903620818</v>
      </c>
      <c r="Z390" s="20">
        <f t="shared" si="187"/>
        <v>1.3257106493568429</v>
      </c>
      <c r="AA390" s="20">
        <f t="shared" si="188"/>
        <v>-0.26073646896457198</v>
      </c>
      <c r="AB390" s="20">
        <f t="shared" si="189"/>
        <v>0.4874157588252252</v>
      </c>
      <c r="AD390" s="20">
        <f t="shared" si="190"/>
        <v>0.12781820968631752</v>
      </c>
      <c r="AE390" s="20">
        <f t="shared" si="191"/>
        <v>0.14676435187700565</v>
      </c>
      <c r="AF390" s="20">
        <f t="shared" si="192"/>
        <v>0.10308897769123578</v>
      </c>
      <c r="AH390" s="20">
        <f t="shared" si="193"/>
        <v>0.50372972208342681</v>
      </c>
      <c r="AI390" s="20">
        <f t="shared" si="194"/>
        <v>0.52748104796521278</v>
      </c>
      <c r="AJ390" s="20">
        <f t="shared" si="195"/>
        <v>0.46888975559627827</v>
      </c>
      <c r="AX390" s="20">
        <f t="shared" si="164"/>
        <v>-19.566240070223643</v>
      </c>
      <c r="AY390" s="20">
        <f t="shared" si="165"/>
        <v>382.83775048562529</v>
      </c>
      <c r="AZ390" s="20">
        <f t="shared" si="166"/>
        <v>-76.587496741228549</v>
      </c>
      <c r="BA390" s="20">
        <f t="shared" si="167"/>
        <v>5865.6446570876933</v>
      </c>
      <c r="BB390" s="20">
        <f t="shared" si="168"/>
        <v>51.862725393729569</v>
      </c>
      <c r="BC390" s="20">
        <f t="shared" si="169"/>
        <v>2689.7422852654017</v>
      </c>
      <c r="BD390" s="20">
        <f t="shared" si="170"/>
        <v>8938.2246928387212</v>
      </c>
      <c r="BE390" s="39">
        <f t="shared" si="171"/>
        <v>94.542184726389323</v>
      </c>
    </row>
    <row r="391" spans="1:57" ht="13.8" x14ac:dyDescent="0.25">
      <c r="A391" s="25">
        <v>161</v>
      </c>
      <c r="B391" s="43">
        <f>Samples!Q162</f>
        <v>61</v>
      </c>
      <c r="C391" s="43">
        <f>Samples!R162</f>
        <v>79</v>
      </c>
      <c r="D391" s="43">
        <f>Samples!S162</f>
        <v>53</v>
      </c>
      <c r="F391" s="20">
        <f t="shared" si="172"/>
        <v>0.23921568627450981</v>
      </c>
      <c r="G391" s="20">
        <f t="shared" si="173"/>
        <v>0.30980392156862746</v>
      </c>
      <c r="H391" s="20">
        <f t="shared" si="174"/>
        <v>0.20784313725490197</v>
      </c>
      <c r="J391" s="20">
        <f t="shared" si="175"/>
        <v>4.6802390306094815E-2</v>
      </c>
      <c r="K391" s="20">
        <f t="shared" si="176"/>
        <v>7.8355706763718475E-2</v>
      </c>
      <c r="L391" s="20">
        <f t="shared" si="177"/>
        <v>3.5723421008134068E-2</v>
      </c>
      <c r="N391" s="20">
        <f t="shared" si="178"/>
        <v>5.3769383992907427E-2</v>
      </c>
      <c r="O391" s="20">
        <f t="shared" si="179"/>
        <v>6.8569420653274482E-2</v>
      </c>
      <c r="P391" s="20">
        <f t="shared" si="180"/>
        <v>4.4198398047374306E-2</v>
      </c>
      <c r="R391" s="22">
        <f t="shared" si="181"/>
        <v>31.478991177687696</v>
      </c>
      <c r="S391" s="23">
        <f t="shared" si="182"/>
        <v>-12.711342394774173</v>
      </c>
      <c r="T391" s="23">
        <f t="shared" si="183"/>
        <v>13.128767905238348</v>
      </c>
      <c r="V391" s="20">
        <f t="shared" si="184"/>
        <v>36.398759013896878</v>
      </c>
      <c r="W391" s="20">
        <f t="shared" si="185"/>
        <v>0.52597084283910878</v>
      </c>
      <c r="X391" s="20">
        <f t="shared" si="186"/>
        <v>2.3400417260887401</v>
      </c>
      <c r="Z391" s="20">
        <f t="shared" si="187"/>
        <v>0.61938209120737753</v>
      </c>
      <c r="AA391" s="20">
        <f t="shared" si="188"/>
        <v>-0.16754182290408576</v>
      </c>
      <c r="AB391" s="20">
        <f t="shared" si="189"/>
        <v>0.3190566023861332</v>
      </c>
      <c r="AD391" s="20">
        <f t="shared" si="190"/>
        <v>5.6569578109318702E-2</v>
      </c>
      <c r="AE391" s="20">
        <f t="shared" si="191"/>
        <v>6.8569420653274482E-2</v>
      </c>
      <c r="AF391" s="20">
        <f t="shared" si="192"/>
        <v>4.0586224102272091E-2</v>
      </c>
      <c r="AH391" s="20">
        <f t="shared" si="193"/>
        <v>0.38387896329396626</v>
      </c>
      <c r="AI391" s="20">
        <f t="shared" si="194"/>
        <v>0.4093016480835146</v>
      </c>
      <c r="AJ391" s="20">
        <f t="shared" si="195"/>
        <v>0.34365780855732286</v>
      </c>
      <c r="AX391" s="20">
        <f t="shared" si="164"/>
        <v>-15.405728473357165</v>
      </c>
      <c r="AY391" s="20">
        <f t="shared" si="165"/>
        <v>237.33646979480767</v>
      </c>
      <c r="AZ391" s="20">
        <f t="shared" si="166"/>
        <v>-60.144722126691697</v>
      </c>
      <c r="BA391" s="20">
        <f t="shared" si="167"/>
        <v>3617.3875996969577</v>
      </c>
      <c r="BB391" s="20">
        <f t="shared" si="168"/>
        <v>6.5274522630455305</v>
      </c>
      <c r="BC391" s="20">
        <f t="shared" si="169"/>
        <v>42.607633046338215</v>
      </c>
      <c r="BD391" s="20">
        <f t="shared" si="170"/>
        <v>3897.3317025381039</v>
      </c>
      <c r="BE391" s="39">
        <f t="shared" si="171"/>
        <v>62.428612851304841</v>
      </c>
    </row>
    <row r="392" spans="1:57" ht="13.8" x14ac:dyDescent="0.25">
      <c r="A392" s="25">
        <v>162</v>
      </c>
      <c r="B392" s="43">
        <f>Samples!Q163</f>
        <v>128</v>
      </c>
      <c r="C392" s="43">
        <f>Samples!R163</f>
        <v>83</v>
      </c>
      <c r="D392" s="43">
        <f>Samples!S163</f>
        <v>62</v>
      </c>
      <c r="F392" s="20">
        <f t="shared" si="172"/>
        <v>0.50196078431372548</v>
      </c>
      <c r="G392" s="20">
        <f t="shared" si="173"/>
        <v>0.32549019607843138</v>
      </c>
      <c r="H392" s="20">
        <f t="shared" si="174"/>
        <v>0.24313725490196078</v>
      </c>
      <c r="J392" s="20">
        <f t="shared" si="175"/>
        <v>0.21608001494808352</v>
      </c>
      <c r="K392" s="20">
        <f t="shared" si="176"/>
        <v>8.6674900188784348E-2</v>
      </c>
      <c r="L392" s="20">
        <f t="shared" si="177"/>
        <v>4.8310973991799608E-2</v>
      </c>
      <c r="N392" s="20">
        <f t="shared" si="178"/>
        <v>0.12882647327761876</v>
      </c>
      <c r="O392" s="20">
        <f t="shared" si="179"/>
        <v>0.11141655211518905</v>
      </c>
      <c r="P392" s="20">
        <f t="shared" si="180"/>
        <v>6.0421573170206633E-2</v>
      </c>
      <c r="R392" s="22">
        <f t="shared" si="181"/>
        <v>39.818037202170132</v>
      </c>
      <c r="S392" s="23">
        <f t="shared" si="182"/>
        <v>16.240088910393052</v>
      </c>
      <c r="T392" s="23">
        <f t="shared" si="183"/>
        <v>19.956702285897933</v>
      </c>
      <c r="V392" s="20">
        <f t="shared" si="184"/>
        <v>47.407663310680476</v>
      </c>
      <c r="W392" s="20">
        <f t="shared" si="185"/>
        <v>0.5736841357405329</v>
      </c>
      <c r="X392" s="20">
        <f t="shared" si="186"/>
        <v>0.88771757144764385</v>
      </c>
      <c r="Z392" s="20">
        <f t="shared" si="187"/>
        <v>1.0064168019323319</v>
      </c>
      <c r="AA392" s="20">
        <f t="shared" si="188"/>
        <v>0.81430846081834474</v>
      </c>
      <c r="AB392" s="20">
        <f t="shared" si="189"/>
        <v>0.49403242947294612</v>
      </c>
      <c r="AD392" s="20">
        <f t="shared" si="190"/>
        <v>0.13553547951353892</v>
      </c>
      <c r="AE392" s="20">
        <f t="shared" si="191"/>
        <v>0.11141655211518905</v>
      </c>
      <c r="AF392" s="20">
        <f t="shared" si="192"/>
        <v>5.5483538264652556E-2</v>
      </c>
      <c r="AH392" s="20">
        <f t="shared" si="193"/>
        <v>0.5136701537015631</v>
      </c>
      <c r="AI392" s="20">
        <f t="shared" si="194"/>
        <v>0.481189975880777</v>
      </c>
      <c r="AJ392" s="20">
        <f t="shared" si="195"/>
        <v>0.38140646445128734</v>
      </c>
      <c r="AX392" s="20">
        <f t="shared" si="164"/>
        <v>-19.587554042398438</v>
      </c>
      <c r="AY392" s="20">
        <f t="shared" si="165"/>
        <v>383.67227336387936</v>
      </c>
      <c r="AZ392" s="20">
        <f t="shared" si="166"/>
        <v>-79.036522043959366</v>
      </c>
      <c r="BA392" s="20">
        <f t="shared" si="167"/>
        <v>6246.7718168052752</v>
      </c>
      <c r="BB392" s="20">
        <f t="shared" si="168"/>
        <v>71.67028990742341</v>
      </c>
      <c r="BC392" s="20">
        <f t="shared" si="169"/>
        <v>5136.6304554141179</v>
      </c>
      <c r="BD392" s="20">
        <f t="shared" si="170"/>
        <v>11767.074545583273</v>
      </c>
      <c r="BE392" s="39">
        <f t="shared" si="171"/>
        <v>108.47614735776374</v>
      </c>
    </row>
    <row r="393" spans="1:57" ht="13.8" x14ac:dyDescent="0.25">
      <c r="A393" s="25">
        <v>163</v>
      </c>
      <c r="B393" s="43">
        <f>Samples!Q164</f>
        <v>114</v>
      </c>
      <c r="C393" s="43">
        <f>Samples!R164</f>
        <v>110</v>
      </c>
      <c r="D393" s="43">
        <f>Samples!S164</f>
        <v>97</v>
      </c>
      <c r="F393" s="20">
        <f t="shared" si="172"/>
        <v>0.44705882352941179</v>
      </c>
      <c r="G393" s="20">
        <f t="shared" si="173"/>
        <v>0.43137254901960786</v>
      </c>
      <c r="H393" s="20">
        <f t="shared" si="174"/>
        <v>0.38039215686274508</v>
      </c>
      <c r="J393" s="20">
        <f t="shared" si="175"/>
        <v>0.16848017129394569</v>
      </c>
      <c r="K393" s="20">
        <f t="shared" si="176"/>
        <v>0.15613379743249334</v>
      </c>
      <c r="L393" s="20">
        <f t="shared" si="177"/>
        <v>0.11973192388765053</v>
      </c>
      <c r="N393" s="20">
        <f t="shared" si="178"/>
        <v>0.14692628086520373</v>
      </c>
      <c r="O393" s="20">
        <f t="shared" si="179"/>
        <v>0.15613042124550044</v>
      </c>
      <c r="P393" s="20">
        <f t="shared" si="180"/>
        <v>0.1356680096151382</v>
      </c>
      <c r="R393" s="22">
        <f t="shared" si="181"/>
        <v>46.462663566995928</v>
      </c>
      <c r="S393" s="23">
        <f t="shared" si="182"/>
        <v>-0.89538589254983814</v>
      </c>
      <c r="T393" s="23">
        <f t="shared" si="183"/>
        <v>7.8062775835483267</v>
      </c>
      <c r="V393" s="20">
        <f t="shared" si="184"/>
        <v>47.122381002532514</v>
      </c>
      <c r="W393" s="20">
        <f t="shared" si="185"/>
        <v>0.16752836548827066</v>
      </c>
      <c r="X393" s="20">
        <f t="shared" si="186"/>
        <v>1.6849979993394031</v>
      </c>
      <c r="Z393" s="20">
        <f t="shared" si="187"/>
        <v>1.4103136046769045</v>
      </c>
      <c r="AA393" s="20">
        <f t="shared" si="188"/>
        <v>9.3594949297155436E-2</v>
      </c>
      <c r="AB393" s="20">
        <f t="shared" si="189"/>
        <v>0.30974757694387861</v>
      </c>
      <c r="AD393" s="20">
        <f t="shared" si="190"/>
        <v>0.15457788623377564</v>
      </c>
      <c r="AE393" s="20">
        <f t="shared" si="191"/>
        <v>0.15613042124550044</v>
      </c>
      <c r="AF393" s="20">
        <f t="shared" si="192"/>
        <v>0.12458035777331332</v>
      </c>
      <c r="AH393" s="20">
        <f t="shared" si="193"/>
        <v>0.53668046586141693</v>
      </c>
      <c r="AI393" s="20">
        <f t="shared" si="194"/>
        <v>0.53847123764651661</v>
      </c>
      <c r="AJ393" s="20">
        <f t="shared" si="195"/>
        <v>0.49943984972877498</v>
      </c>
      <c r="AX393" s="20">
        <f t="shared" si="164"/>
        <v>-14.023523016181002</v>
      </c>
      <c r="AY393" s="20">
        <f t="shared" si="165"/>
        <v>196.65919778535832</v>
      </c>
      <c r="AZ393" s="20">
        <f t="shared" si="166"/>
        <v>-97.122272474060694</v>
      </c>
      <c r="BA393" s="20">
        <f t="shared" si="167"/>
        <v>9432.7358105256881</v>
      </c>
      <c r="BB393" s="20">
        <f t="shared" si="168"/>
        <v>65.602711860568917</v>
      </c>
      <c r="BC393" s="20">
        <f t="shared" si="169"/>
        <v>4303.7158034608292</v>
      </c>
      <c r="BD393" s="20">
        <f t="shared" si="170"/>
        <v>13933.110811771876</v>
      </c>
      <c r="BE393" s="39">
        <f t="shared" si="171"/>
        <v>118.03859882162223</v>
      </c>
    </row>
    <row r="394" spans="1:57" ht="13.8" x14ac:dyDescent="0.25">
      <c r="A394" s="25">
        <v>164</v>
      </c>
      <c r="B394" s="43">
        <f>Samples!Q165</f>
        <v>74</v>
      </c>
      <c r="C394" s="43">
        <f>Samples!R165</f>
        <v>81</v>
      </c>
      <c r="D394" s="43">
        <f>Samples!S165</f>
        <v>62</v>
      </c>
      <c r="F394" s="20">
        <f t="shared" si="172"/>
        <v>0.29019607843137257</v>
      </c>
      <c r="G394" s="20">
        <f t="shared" si="173"/>
        <v>0.31764705882352939</v>
      </c>
      <c r="H394" s="20">
        <f t="shared" si="174"/>
        <v>0.24313725490196078</v>
      </c>
      <c r="J394" s="20">
        <f t="shared" si="175"/>
        <v>6.8638362924243482E-2</v>
      </c>
      <c r="K394" s="20">
        <f t="shared" si="176"/>
        <v>8.2454105464405722E-2</v>
      </c>
      <c r="L394" s="20">
        <f t="shared" si="177"/>
        <v>4.8310973991799608E-2</v>
      </c>
      <c r="N394" s="20">
        <f t="shared" si="178"/>
        <v>6.6512179789549319E-2</v>
      </c>
      <c r="O394" s="20">
        <f t="shared" si="179"/>
        <v>7.705174450804507E-2</v>
      </c>
      <c r="P394" s="20">
        <f t="shared" si="180"/>
        <v>5.7072830555000592E-2</v>
      </c>
      <c r="R394" s="22">
        <f t="shared" si="181"/>
        <v>33.36117409589086</v>
      </c>
      <c r="S394" s="23">
        <f t="shared" si="182"/>
        <v>-6.7229778291363065</v>
      </c>
      <c r="T394" s="23">
        <f t="shared" si="183"/>
        <v>10.26029213065015</v>
      </c>
      <c r="V394" s="20">
        <f t="shared" si="184"/>
        <v>35.544900654716692</v>
      </c>
      <c r="W394" s="20">
        <f t="shared" si="185"/>
        <v>0.35235008621398545</v>
      </c>
      <c r="X394" s="20">
        <f t="shared" si="186"/>
        <v>2.1508480248068751</v>
      </c>
      <c r="Z394" s="20">
        <f t="shared" si="187"/>
        <v>0.69600224400160826</v>
      </c>
      <c r="AA394" s="20">
        <f t="shared" si="188"/>
        <v>-6.2608222233789437E-2</v>
      </c>
      <c r="AB394" s="20">
        <f t="shared" si="189"/>
        <v>0.26514692084558433</v>
      </c>
      <c r="AD394" s="20">
        <f t="shared" si="190"/>
        <v>6.9975991361966666E-2</v>
      </c>
      <c r="AE394" s="20">
        <f t="shared" si="191"/>
        <v>7.705174450804507E-2</v>
      </c>
      <c r="AF394" s="20">
        <f t="shared" si="192"/>
        <v>5.2408476175390808E-2</v>
      </c>
      <c r="AH394" s="20">
        <f t="shared" si="193"/>
        <v>0.41208140723733827</v>
      </c>
      <c r="AI394" s="20">
        <f t="shared" si="194"/>
        <v>0.42552736289561088</v>
      </c>
      <c r="AJ394" s="20">
        <f t="shared" si="195"/>
        <v>0.37422590224236013</v>
      </c>
      <c r="AX394" s="20">
        <f t="shared" si="164"/>
        <v>-34.512911339311614</v>
      </c>
      <c r="AY394" s="20">
        <f t="shared" si="165"/>
        <v>1191.1410491151842</v>
      </c>
      <c r="AZ394" s="20">
        <f t="shared" si="166"/>
        <v>-83.324956856120266</v>
      </c>
      <c r="BA394" s="20">
        <f t="shared" si="167"/>
        <v>6943.0484350743036</v>
      </c>
      <c r="BB394" s="20">
        <f t="shared" si="168"/>
        <v>59.090922240792807</v>
      </c>
      <c r="BC394" s="20">
        <f t="shared" si="169"/>
        <v>3491.7370912674219</v>
      </c>
      <c r="BD394" s="20">
        <f t="shared" si="170"/>
        <v>11625.92657545691</v>
      </c>
      <c r="BE394" s="39">
        <f t="shared" si="171"/>
        <v>107.82359006941343</v>
      </c>
    </row>
    <row r="395" spans="1:57" ht="13.8" x14ac:dyDescent="0.25">
      <c r="A395" s="25">
        <v>165</v>
      </c>
      <c r="B395" s="43">
        <f>Samples!Q166</f>
        <v>81</v>
      </c>
      <c r="C395" s="43">
        <f>Samples!R166</f>
        <v>85</v>
      </c>
      <c r="D395" s="43">
        <f>Samples!S166</f>
        <v>60</v>
      </c>
      <c r="F395" s="20">
        <f t="shared" si="172"/>
        <v>0.31764705882352939</v>
      </c>
      <c r="G395" s="20">
        <f t="shared" si="173"/>
        <v>0.33333333333333331</v>
      </c>
      <c r="H395" s="20">
        <f t="shared" si="174"/>
        <v>0.23529411764705882</v>
      </c>
      <c r="J395" s="20">
        <f t="shared" si="175"/>
        <v>8.2454105464405722E-2</v>
      </c>
      <c r="K395" s="20">
        <f t="shared" si="176"/>
        <v>9.101911361566134E-2</v>
      </c>
      <c r="L395" s="20">
        <f t="shared" si="177"/>
        <v>4.5321649805131356E-2</v>
      </c>
      <c r="N395" s="20">
        <f t="shared" si="178"/>
        <v>7.473306591230762E-2</v>
      </c>
      <c r="O395" s="20">
        <f t="shared" si="179"/>
        <v>8.5898835995584122E-2</v>
      </c>
      <c r="P395" s="20">
        <f t="shared" si="180"/>
        <v>5.5519070718227218E-2</v>
      </c>
      <c r="R395" s="22">
        <f t="shared" si="181"/>
        <v>35.182372765749939</v>
      </c>
      <c r="S395" s="23">
        <f t="shared" si="182"/>
        <v>-6.4116548761301297</v>
      </c>
      <c r="T395" s="23">
        <f t="shared" si="183"/>
        <v>14.085747366479461</v>
      </c>
      <c r="V395" s="20">
        <f t="shared" si="184"/>
        <v>38.435881029983811</v>
      </c>
      <c r="W395" s="20">
        <f t="shared" si="185"/>
        <v>0.41441428665338442</v>
      </c>
      <c r="X395" s="20">
        <f t="shared" si="186"/>
        <v>1.9979557236663634</v>
      </c>
      <c r="Z395" s="20">
        <f t="shared" si="187"/>
        <v>0.77591731364123007</v>
      </c>
      <c r="AA395" s="20">
        <f t="shared" si="188"/>
        <v>-2.451369882910277E-2</v>
      </c>
      <c r="AB395" s="20">
        <f t="shared" si="189"/>
        <v>0.37347855181994533</v>
      </c>
      <c r="AD395" s="20">
        <f t="shared" si="190"/>
        <v>7.8625003590013273E-2</v>
      </c>
      <c r="AE395" s="20">
        <f t="shared" si="191"/>
        <v>8.5898835995584122E-2</v>
      </c>
      <c r="AF395" s="20">
        <f t="shared" si="192"/>
        <v>5.098169946577339E-2</v>
      </c>
      <c r="AH395" s="20">
        <f t="shared" si="193"/>
        <v>0.4284040416766185</v>
      </c>
      <c r="AI395" s="20">
        <f t="shared" si="194"/>
        <v>0.44122735142887876</v>
      </c>
      <c r="AJ395" s="20">
        <f t="shared" si="195"/>
        <v>0.37079861459648145</v>
      </c>
      <c r="AX395" s="20">
        <f t="shared" si="164"/>
        <v>-22.628090665630559</v>
      </c>
      <c r="AY395" s="20">
        <f t="shared" si="165"/>
        <v>512.03048717199681</v>
      </c>
      <c r="AZ395" s="20">
        <f t="shared" si="166"/>
        <v>-96.030281158912288</v>
      </c>
      <c r="BA395" s="20">
        <f t="shared" si="167"/>
        <v>9221.814899459745</v>
      </c>
      <c r="BB395" s="20">
        <f t="shared" si="168"/>
        <v>46.19086314088495</v>
      </c>
      <c r="BC395" s="20">
        <f t="shared" si="169"/>
        <v>2133.5958376999638</v>
      </c>
      <c r="BD395" s="20">
        <f t="shared" si="170"/>
        <v>11867.441224331706</v>
      </c>
      <c r="BE395" s="39">
        <f t="shared" si="171"/>
        <v>108.9377860263908</v>
      </c>
    </row>
    <row r="396" spans="1:57" ht="13.8" x14ac:dyDescent="0.25">
      <c r="A396" s="25">
        <v>166</v>
      </c>
      <c r="B396" s="43">
        <f>Samples!Q167</f>
        <v>95</v>
      </c>
      <c r="C396" s="43">
        <f>Samples!R167</f>
        <v>93</v>
      </c>
      <c r="D396" s="43">
        <f>Samples!S167</f>
        <v>119</v>
      </c>
      <c r="F396" s="20">
        <f t="shared" si="172"/>
        <v>0.37254901960784315</v>
      </c>
      <c r="G396" s="20">
        <f t="shared" si="173"/>
        <v>0.36470588235294116</v>
      </c>
      <c r="H396" s="20">
        <f t="shared" si="174"/>
        <v>0.46666666666666667</v>
      </c>
      <c r="J396" s="20">
        <f t="shared" si="175"/>
        <v>0.11462639807538549</v>
      </c>
      <c r="K396" s="20">
        <f t="shared" si="176"/>
        <v>0.1096501767585446</v>
      </c>
      <c r="L396" s="20">
        <f t="shared" si="177"/>
        <v>0.18468948762265799</v>
      </c>
      <c r="N396" s="20">
        <f t="shared" si="178"/>
        <v>0.11981928229103429</v>
      </c>
      <c r="O396" s="20">
        <f t="shared" si="179"/>
        <v>0.11612595965489397</v>
      </c>
      <c r="P396" s="20">
        <f t="shared" si="180"/>
        <v>0.19082994853780991</v>
      </c>
      <c r="R396" s="22">
        <f t="shared" si="181"/>
        <v>40.593657378133649</v>
      </c>
      <c r="S396" s="23">
        <f t="shared" si="182"/>
        <v>6.7659786700366151</v>
      </c>
      <c r="T396" s="23">
        <f t="shared" si="183"/>
        <v>-14.343486178791897</v>
      </c>
      <c r="V396" s="20">
        <f t="shared" si="184"/>
        <v>43.581636986899532</v>
      </c>
      <c r="W396" s="20">
        <f t="shared" si="185"/>
        <v>0.37244755034252486</v>
      </c>
      <c r="X396" s="20">
        <f t="shared" si="186"/>
        <v>-1.1300350254749567</v>
      </c>
      <c r="Z396" s="20">
        <f t="shared" si="187"/>
        <v>1.0489565034858863</v>
      </c>
      <c r="AA396" s="20">
        <f t="shared" si="188"/>
        <v>-1.2908628932835953E-2</v>
      </c>
      <c r="AB396" s="20">
        <f t="shared" si="189"/>
        <v>-0.53157534036392651</v>
      </c>
      <c r="AD396" s="20">
        <f t="shared" si="190"/>
        <v>0.12605921335195611</v>
      </c>
      <c r="AE396" s="20">
        <f t="shared" si="191"/>
        <v>0.11612595965489397</v>
      </c>
      <c r="AF396" s="20">
        <f t="shared" si="192"/>
        <v>0.17523411252324142</v>
      </c>
      <c r="AH396" s="20">
        <f t="shared" si="193"/>
        <v>0.50140831404812192</v>
      </c>
      <c r="AI396" s="20">
        <f t="shared" si="194"/>
        <v>0.48787635670804869</v>
      </c>
      <c r="AJ396" s="20">
        <f t="shared" si="195"/>
        <v>0.55959378760200817</v>
      </c>
      <c r="AX396" s="20">
        <f t="shared" si="164"/>
        <v>-19.217840006075313</v>
      </c>
      <c r="AY396" s="20">
        <f t="shared" si="165"/>
        <v>369.32537449910882</v>
      </c>
      <c r="AZ396" s="20">
        <f t="shared" si="166"/>
        <v>-75.408973501858071</v>
      </c>
      <c r="BA396" s="20">
        <f t="shared" si="167"/>
        <v>5686.5132846039323</v>
      </c>
      <c r="BB396" s="20">
        <f t="shared" si="168"/>
        <v>10.645793373403668</v>
      </c>
      <c r="BC396" s="20">
        <f t="shared" si="169"/>
        <v>113.33291654920545</v>
      </c>
      <c r="BD396" s="20">
        <f t="shared" si="170"/>
        <v>6169.1715756522462</v>
      </c>
      <c r="BE396" s="39">
        <f t="shared" si="171"/>
        <v>78.54407409634571</v>
      </c>
    </row>
    <row r="397" spans="1:57" ht="13.8" x14ac:dyDescent="0.25">
      <c r="A397" s="25">
        <v>167</v>
      </c>
      <c r="B397" s="43">
        <f>Samples!Q168</f>
        <v>61</v>
      </c>
      <c r="C397" s="43">
        <f>Samples!R168</f>
        <v>79</v>
      </c>
      <c r="D397" s="43">
        <f>Samples!S168</f>
        <v>68</v>
      </c>
      <c r="F397" s="20">
        <f t="shared" si="172"/>
        <v>0.23921568627450981</v>
      </c>
      <c r="G397" s="20">
        <f t="shared" si="173"/>
        <v>0.30980392156862746</v>
      </c>
      <c r="H397" s="20">
        <f t="shared" si="174"/>
        <v>0.26666666666666666</v>
      </c>
      <c r="J397" s="20">
        <f t="shared" si="175"/>
        <v>4.6802390306094815E-2</v>
      </c>
      <c r="K397" s="20">
        <f t="shared" si="176"/>
        <v>7.8355706763718475E-2</v>
      </c>
      <c r="L397" s="20">
        <f t="shared" si="177"/>
        <v>5.7955369412258165E-2</v>
      </c>
      <c r="N397" s="20">
        <f t="shared" si="178"/>
        <v>5.7782250679851828E-2</v>
      </c>
      <c r="O397" s="20">
        <f t="shared" si="179"/>
        <v>7.0174567328052245E-2</v>
      </c>
      <c r="P397" s="20">
        <f t="shared" si="180"/>
        <v>6.5329865005494259E-2</v>
      </c>
      <c r="R397" s="22">
        <f t="shared" si="181"/>
        <v>31.846617080809835</v>
      </c>
      <c r="S397" s="23">
        <f t="shared" si="182"/>
        <v>-9.6351460259374022</v>
      </c>
      <c r="T397" s="23">
        <f t="shared" si="183"/>
        <v>4.2008630435729888</v>
      </c>
      <c r="V397" s="20">
        <f t="shared" si="184"/>
        <v>33.536402740063274</v>
      </c>
      <c r="W397" s="20">
        <f t="shared" si="185"/>
        <v>0.31879625052907201</v>
      </c>
      <c r="X397" s="20">
        <f t="shared" si="186"/>
        <v>2.7304472085207525</v>
      </c>
      <c r="Z397" s="20">
        <f t="shared" si="187"/>
        <v>0.63388125270891038</v>
      </c>
      <c r="AA397" s="20">
        <f t="shared" si="188"/>
        <v>-0.17237363071516384</v>
      </c>
      <c r="AB397" s="20">
        <f t="shared" si="189"/>
        <v>0.12452287188080984</v>
      </c>
      <c r="AD397" s="20">
        <f t="shared" si="190"/>
        <v>6.0791426280748899E-2</v>
      </c>
      <c r="AE397" s="20">
        <f t="shared" si="191"/>
        <v>7.0174567328052245E-2</v>
      </c>
      <c r="AF397" s="20">
        <f t="shared" si="192"/>
        <v>5.9990693301647621E-2</v>
      </c>
      <c r="AH397" s="20">
        <f t="shared" si="193"/>
        <v>0.39320054485165828</v>
      </c>
      <c r="AI397" s="20">
        <f t="shared" si="194"/>
        <v>0.41247083690353309</v>
      </c>
      <c r="AJ397" s="20">
        <f t="shared" si="195"/>
        <v>0.39146652168566815</v>
      </c>
      <c r="AX397" s="20">
        <f t="shared" si="164"/>
        <v>-30.495105396722451</v>
      </c>
      <c r="AY397" s="20">
        <f t="shared" si="165"/>
        <v>929.95145315721072</v>
      </c>
      <c r="AZ397" s="20">
        <f t="shared" si="166"/>
        <v>-89.91581487177514</v>
      </c>
      <c r="BA397" s="20">
        <f t="shared" si="167"/>
        <v>8084.8537640553395</v>
      </c>
      <c r="BB397" s="20">
        <f t="shared" si="168"/>
        <v>61.975124998044052</v>
      </c>
      <c r="BC397" s="20">
        <f t="shared" si="169"/>
        <v>3840.9161185231847</v>
      </c>
      <c r="BD397" s="20">
        <f t="shared" si="170"/>
        <v>12855.721335735734</v>
      </c>
      <c r="BE397" s="39">
        <f t="shared" si="171"/>
        <v>113.38307340928687</v>
      </c>
    </row>
    <row r="398" spans="1:57" ht="13.8" x14ac:dyDescent="0.25">
      <c r="A398" s="25">
        <v>168</v>
      </c>
      <c r="B398" s="43">
        <f>Samples!Q169</f>
        <v>85</v>
      </c>
      <c r="C398" s="43">
        <f>Samples!R169</f>
        <v>92</v>
      </c>
      <c r="D398" s="43">
        <f>Samples!S169</f>
        <v>112</v>
      </c>
      <c r="F398" s="20">
        <f t="shared" si="172"/>
        <v>0.33333333333333331</v>
      </c>
      <c r="G398" s="20">
        <f t="shared" si="173"/>
        <v>0.36078431372549019</v>
      </c>
      <c r="H398" s="20">
        <f t="shared" si="174"/>
        <v>0.4392156862745098</v>
      </c>
      <c r="J398" s="20">
        <f t="shared" si="175"/>
        <v>9.101911361566134E-2</v>
      </c>
      <c r="K398" s="20">
        <f t="shared" si="176"/>
        <v>0.10721025789166257</v>
      </c>
      <c r="L398" s="20">
        <f t="shared" si="177"/>
        <v>0.16223847826529192</v>
      </c>
      <c r="N398" s="20">
        <f t="shared" si="178"/>
        <v>0.10515871600404246</v>
      </c>
      <c r="O398" s="20">
        <f t="shared" si="179"/>
        <v>0.10774105812956075</v>
      </c>
      <c r="P398" s="20">
        <f t="shared" si="180"/>
        <v>0.16874380522462842</v>
      </c>
      <c r="R398" s="22">
        <f t="shared" si="181"/>
        <v>39.197372042655275</v>
      </c>
      <c r="S398" s="23">
        <f t="shared" si="182"/>
        <v>2.1115072030251092</v>
      </c>
      <c r="T398" s="23">
        <f t="shared" si="183"/>
        <v>-12.254961779410788</v>
      </c>
      <c r="V398" s="20">
        <f t="shared" si="184"/>
        <v>41.122700858936533</v>
      </c>
      <c r="W398" s="20">
        <f t="shared" si="185"/>
        <v>0.30721032902841205</v>
      </c>
      <c r="X398" s="20">
        <f t="shared" si="186"/>
        <v>-1.4001734253314109</v>
      </c>
      <c r="Z398" s="20">
        <f t="shared" si="187"/>
        <v>0.97321635879967161</v>
      </c>
      <c r="AA398" s="20">
        <f t="shared" si="188"/>
        <v>-0.11390595619815154</v>
      </c>
      <c r="AB398" s="20">
        <f t="shared" si="189"/>
        <v>-0.41776373506100722</v>
      </c>
      <c r="AD398" s="20">
        <f t="shared" si="190"/>
        <v>0.11063515623781427</v>
      </c>
      <c r="AE398" s="20">
        <f t="shared" si="191"/>
        <v>0.10774105812956075</v>
      </c>
      <c r="AF398" s="20">
        <f t="shared" si="192"/>
        <v>0.15495298918698661</v>
      </c>
      <c r="AH398" s="20">
        <f t="shared" si="193"/>
        <v>0.48006242856687154</v>
      </c>
      <c r="AI398" s="20">
        <f t="shared" si="194"/>
        <v>0.47583941416082132</v>
      </c>
      <c r="AJ398" s="20">
        <f t="shared" si="195"/>
        <v>0.53711422305787526</v>
      </c>
      <c r="AX398" s="20">
        <f t="shared" si="164"/>
        <v>-19.715005501762263</v>
      </c>
      <c r="AY398" s="20">
        <f t="shared" si="165"/>
        <v>388.68144193451633</v>
      </c>
      <c r="AZ398" s="20">
        <f t="shared" si="166"/>
        <v>-82.189924878436287</v>
      </c>
      <c r="BA398" s="20">
        <f t="shared" si="167"/>
        <v>6755.183751523</v>
      </c>
      <c r="BB398" s="20">
        <f t="shared" si="168"/>
        <v>12.967977427305311</v>
      </c>
      <c r="BC398" s="20">
        <f t="shared" si="169"/>
        <v>168.16843855510007</v>
      </c>
      <c r="BD398" s="20">
        <f t="shared" si="170"/>
        <v>7312.0336320126162</v>
      </c>
      <c r="BE398" s="39">
        <f t="shared" si="171"/>
        <v>85.510429960400828</v>
      </c>
    </row>
    <row r="399" spans="1:57" ht="13.8" x14ac:dyDescent="0.25">
      <c r="A399" s="25">
        <v>169</v>
      </c>
      <c r="B399" s="43">
        <f>Samples!Q170</f>
        <v>102</v>
      </c>
      <c r="C399" s="43">
        <f>Samples!R170</f>
        <v>113</v>
      </c>
      <c r="D399" s="43">
        <f>Samples!S170</f>
        <v>98</v>
      </c>
      <c r="F399" s="20">
        <f t="shared" si="172"/>
        <v>0.4</v>
      </c>
      <c r="G399" s="20">
        <f t="shared" si="173"/>
        <v>0.44313725490196076</v>
      </c>
      <c r="H399" s="20">
        <f t="shared" si="174"/>
        <v>0.3843137254901961</v>
      </c>
      <c r="J399" s="20">
        <f t="shared" si="175"/>
        <v>0.13306760636028689</v>
      </c>
      <c r="K399" s="20">
        <f t="shared" si="176"/>
        <v>0.16534214401442401</v>
      </c>
      <c r="L399" s="20">
        <f t="shared" si="177"/>
        <v>0.12233347093152179</v>
      </c>
      <c r="N399" s="20">
        <f t="shared" si="178"/>
        <v>0.13608462306568003</v>
      </c>
      <c r="O399" s="20">
        <f t="shared" si="179"/>
        <v>0.15537535111256892</v>
      </c>
      <c r="P399" s="20">
        <f t="shared" si="180"/>
        <v>0.13855495248968433</v>
      </c>
      <c r="R399" s="22">
        <f t="shared" si="181"/>
        <v>46.361807871119147</v>
      </c>
      <c r="S399" s="23">
        <f t="shared" si="182"/>
        <v>-7.2302637222514949</v>
      </c>
      <c r="T399" s="23">
        <f t="shared" si="183"/>
        <v>6.9288346131918255</v>
      </c>
      <c r="V399" s="20">
        <f t="shared" si="184"/>
        <v>47.431030894013219</v>
      </c>
      <c r="W399" s="20">
        <f t="shared" si="185"/>
        <v>0.21273409821889322</v>
      </c>
      <c r="X399" s="20">
        <f t="shared" si="186"/>
        <v>2.3774799970398988</v>
      </c>
      <c r="Z399" s="20">
        <f t="shared" si="187"/>
        <v>1.4034931165717452</v>
      </c>
      <c r="AA399" s="20">
        <f t="shared" si="188"/>
        <v>-0.16401622694081397</v>
      </c>
      <c r="AB399" s="20">
        <f t="shared" si="189"/>
        <v>0.30671979578539266</v>
      </c>
      <c r="AD399" s="20">
        <f t="shared" si="190"/>
        <v>0.14317161816483959</v>
      </c>
      <c r="AE399" s="20">
        <f t="shared" si="191"/>
        <v>0.15537535111256892</v>
      </c>
      <c r="AF399" s="20">
        <f t="shared" si="192"/>
        <v>0.12723136133120691</v>
      </c>
      <c r="AH399" s="20">
        <f t="shared" si="193"/>
        <v>0.52314126454790344</v>
      </c>
      <c r="AI399" s="20">
        <f t="shared" si="194"/>
        <v>0.53760179199240643</v>
      </c>
      <c r="AJ399" s="20">
        <f t="shared" si="195"/>
        <v>0.5029576189264473</v>
      </c>
      <c r="AX399" s="20">
        <f t="shared" si="164"/>
        <v>-13.75142243490189</v>
      </c>
      <c r="AY399" s="20">
        <f t="shared" si="165"/>
        <v>189.10161898312305</v>
      </c>
      <c r="AZ399" s="20">
        <f t="shared" si="166"/>
        <v>-102.16724350746725</v>
      </c>
      <c r="BA399" s="20">
        <f t="shared" si="167"/>
        <v>10438.145645914108</v>
      </c>
      <c r="BB399" s="20">
        <f t="shared" si="168"/>
        <v>60.87001216815495</v>
      </c>
      <c r="BC399" s="20">
        <f t="shared" si="169"/>
        <v>3705.1583813513316</v>
      </c>
      <c r="BD399" s="20">
        <f t="shared" si="170"/>
        <v>14332.405646248562</v>
      </c>
      <c r="BE399" s="39">
        <f t="shared" si="171"/>
        <v>119.7180255694545</v>
      </c>
    </row>
    <row r="400" spans="1:57" ht="13.8" x14ac:dyDescent="0.25">
      <c r="A400" s="25">
        <v>170</v>
      </c>
      <c r="B400" s="43">
        <f>Samples!Q171</f>
        <v>108</v>
      </c>
      <c r="C400" s="43">
        <f>Samples!R171</f>
        <v>135</v>
      </c>
      <c r="D400" s="43">
        <f>Samples!S171</f>
        <v>74</v>
      </c>
      <c r="F400" s="20">
        <f t="shared" si="172"/>
        <v>0.42352941176470588</v>
      </c>
      <c r="G400" s="20">
        <f t="shared" si="173"/>
        <v>0.52941176470588236</v>
      </c>
      <c r="H400" s="20">
        <f t="shared" si="174"/>
        <v>0.29019607843137257</v>
      </c>
      <c r="J400" s="20">
        <f t="shared" si="175"/>
        <v>0.15016525573845643</v>
      </c>
      <c r="K400" s="20">
        <f t="shared" si="176"/>
        <v>0.24250298330585524</v>
      </c>
      <c r="L400" s="20">
        <f t="shared" si="177"/>
        <v>6.8638362924243482E-2</v>
      </c>
      <c r="N400" s="20">
        <f t="shared" si="178"/>
        <v>0.16103644280453921</v>
      </c>
      <c r="O400" s="20">
        <f t="shared" si="179"/>
        <v>0.21031895683347387</v>
      </c>
      <c r="P400" s="20">
        <f t="shared" si="180"/>
        <v>9.7045309005303587E-2</v>
      </c>
      <c r="R400" s="22">
        <f t="shared" si="181"/>
        <v>52.984384791399464</v>
      </c>
      <c r="S400" s="23">
        <f t="shared" si="182"/>
        <v>-20.67736738047854</v>
      </c>
      <c r="T400" s="23">
        <f t="shared" si="183"/>
        <v>29.605532892882358</v>
      </c>
      <c r="V400" s="20">
        <f t="shared" si="184"/>
        <v>64.120091479831032</v>
      </c>
      <c r="W400" s="20">
        <f t="shared" si="185"/>
        <v>0.59823581889380428</v>
      </c>
      <c r="X400" s="20">
        <f t="shared" si="186"/>
        <v>2.1804672559236145</v>
      </c>
      <c r="Z400" s="20">
        <f t="shared" si="187"/>
        <v>1.8997943115602212</v>
      </c>
      <c r="AA400" s="20">
        <f t="shared" si="188"/>
        <v>-0.47556045523428075</v>
      </c>
      <c r="AB400" s="20">
        <f t="shared" si="189"/>
        <v>1.3940896159077247</v>
      </c>
      <c r="AD400" s="20">
        <f t="shared" si="190"/>
        <v>0.16942287512313436</v>
      </c>
      <c r="AE400" s="20">
        <f t="shared" si="191"/>
        <v>0.21031895683347387</v>
      </c>
      <c r="AF400" s="20">
        <f t="shared" si="192"/>
        <v>8.9114149683474378E-2</v>
      </c>
      <c r="AH400" s="20">
        <f t="shared" si="193"/>
        <v>0.55333823757869349</v>
      </c>
      <c r="AI400" s="20">
        <f t="shared" si="194"/>
        <v>0.59469297233965057</v>
      </c>
      <c r="AJ400" s="20">
        <f t="shared" si="195"/>
        <v>0.44666530787523878</v>
      </c>
      <c r="AX400" s="20">
        <f t="shared" si="164"/>
        <v>-5.1340212009411061</v>
      </c>
      <c r="AY400" s="20">
        <f t="shared" si="165"/>
        <v>26.358173691712757</v>
      </c>
      <c r="AZ400" s="20">
        <f t="shared" si="166"/>
        <v>-109.74936857708352</v>
      </c>
      <c r="BA400" s="20">
        <f t="shared" si="167"/>
        <v>12044.923903068526</v>
      </c>
      <c r="BB400" s="20">
        <f t="shared" si="168"/>
        <v>66.994091587727922</v>
      </c>
      <c r="BC400" s="20">
        <f t="shared" si="169"/>
        <v>4488.2083076648769</v>
      </c>
      <c r="BD400" s="20">
        <f t="shared" si="170"/>
        <v>16559.490384425117</v>
      </c>
      <c r="BE400" s="39">
        <f t="shared" si="171"/>
        <v>128.68368344287134</v>
      </c>
    </row>
    <row r="401" spans="1:57" ht="13.8" x14ac:dyDescent="0.25">
      <c r="A401" s="25">
        <v>171</v>
      </c>
      <c r="B401" s="43">
        <f>Samples!Q172</f>
        <v>49</v>
      </c>
      <c r="C401" s="43">
        <f>Samples!R172</f>
        <v>67</v>
      </c>
      <c r="D401" s="43">
        <f>Samples!S172</f>
        <v>44</v>
      </c>
      <c r="F401" s="20">
        <f t="shared" si="172"/>
        <v>0.19215686274509805</v>
      </c>
      <c r="G401" s="20">
        <f t="shared" si="173"/>
        <v>0.2627450980392157</v>
      </c>
      <c r="H401" s="20">
        <f t="shared" si="174"/>
        <v>0.17254901960784313</v>
      </c>
      <c r="J401" s="20">
        <f t="shared" si="175"/>
        <v>3.0827699054175449E-2</v>
      </c>
      <c r="K401" s="20">
        <f t="shared" si="176"/>
        <v>5.6276666518430385E-2</v>
      </c>
      <c r="L401" s="20">
        <f t="shared" si="177"/>
        <v>2.5291112448354358E-2</v>
      </c>
      <c r="N401" s="20">
        <f t="shared" si="178"/>
        <v>3.7402924833860623E-2</v>
      </c>
      <c r="O401" s="20">
        <f t="shared" si="179"/>
        <v>4.8629059031670287E-2</v>
      </c>
      <c r="P401" s="20">
        <f t="shared" si="180"/>
        <v>3.1342355622903301E-2</v>
      </c>
      <c r="R401" s="22">
        <f t="shared" si="181"/>
        <v>26.340561317819514</v>
      </c>
      <c r="S401" s="23">
        <f t="shared" si="182"/>
        <v>-12.434988202479596</v>
      </c>
      <c r="T401" s="23">
        <f t="shared" si="183"/>
        <v>11.709797511332344</v>
      </c>
      <c r="V401" s="20">
        <f t="shared" si="184"/>
        <v>31.393844299321191</v>
      </c>
      <c r="W401" s="20">
        <f t="shared" si="185"/>
        <v>0.57528759172421862</v>
      </c>
      <c r="X401" s="20">
        <f t="shared" si="186"/>
        <v>2.3862205484611825</v>
      </c>
      <c r="Z401" s="20">
        <f t="shared" si="187"/>
        <v>0.43926239990835469</v>
      </c>
      <c r="AA401" s="20">
        <f t="shared" si="188"/>
        <v>-0.13732232600076377</v>
      </c>
      <c r="AB401" s="20">
        <f t="shared" si="189"/>
        <v>0.22876240260629185</v>
      </c>
      <c r="AD401" s="20">
        <f t="shared" si="190"/>
        <v>3.9350788883598761E-2</v>
      </c>
      <c r="AE401" s="20">
        <f t="shared" si="191"/>
        <v>4.8629059031670287E-2</v>
      </c>
      <c r="AF401" s="20">
        <f t="shared" si="192"/>
        <v>2.878085915785427E-2</v>
      </c>
      <c r="AH401" s="20">
        <f t="shared" si="193"/>
        <v>0.34013486254176073</v>
      </c>
      <c r="AI401" s="20">
        <f t="shared" si="194"/>
        <v>0.36500483894671992</v>
      </c>
      <c r="AJ401" s="20">
        <f t="shared" si="195"/>
        <v>0.30645585139005821</v>
      </c>
      <c r="AX401" s="20">
        <f t="shared" si="164"/>
        <v>-44.815231911634449</v>
      </c>
      <c r="AY401" s="20">
        <f t="shared" si="165"/>
        <v>2008.4050112935786</v>
      </c>
      <c r="AZ401" s="20">
        <f t="shared" si="166"/>
        <v>-80.096896635313698</v>
      </c>
      <c r="BA401" s="20">
        <f t="shared" si="167"/>
        <v>6415.5128506081264</v>
      </c>
      <c r="BB401" s="20">
        <f t="shared" si="168"/>
        <v>55.384133450810083</v>
      </c>
      <c r="BC401" s="20">
        <f t="shared" si="169"/>
        <v>3067.4022380971405</v>
      </c>
      <c r="BD401" s="20">
        <f t="shared" si="170"/>
        <v>11491.320099998846</v>
      </c>
      <c r="BE401" s="39">
        <f t="shared" si="171"/>
        <v>107.1975750658514</v>
      </c>
    </row>
    <row r="402" spans="1:57" ht="13.8" x14ac:dyDescent="0.25">
      <c r="A402" s="25">
        <v>172</v>
      </c>
      <c r="B402" s="43">
        <f>Samples!Q173</f>
        <v>109</v>
      </c>
      <c r="C402" s="43">
        <f>Samples!R173</f>
        <v>146</v>
      </c>
      <c r="D402" s="43">
        <f>Samples!S173</f>
        <v>135</v>
      </c>
      <c r="F402" s="20">
        <f t="shared" si="172"/>
        <v>0.42745098039215684</v>
      </c>
      <c r="G402" s="20">
        <f t="shared" si="173"/>
        <v>0.5725490196078431</v>
      </c>
      <c r="H402" s="20">
        <f t="shared" si="174"/>
        <v>0.52941176470588236</v>
      </c>
      <c r="J402" s="20">
        <f t="shared" si="175"/>
        <v>0.15313256408789844</v>
      </c>
      <c r="K402" s="20">
        <f t="shared" si="176"/>
        <v>0.28766348030659067</v>
      </c>
      <c r="L402" s="20">
        <f t="shared" si="177"/>
        <v>0.24250298330585524</v>
      </c>
      <c r="N402" s="20">
        <f t="shared" si="178"/>
        <v>0.20979211847419299</v>
      </c>
      <c r="O402" s="20">
        <f t="shared" si="179"/>
        <v>0.25580161963504361</v>
      </c>
      <c r="P402" s="20">
        <f t="shared" si="180"/>
        <v>0.26774403097165744</v>
      </c>
      <c r="R402" s="22">
        <f t="shared" si="181"/>
        <v>57.636378130536983</v>
      </c>
      <c r="S402" s="23">
        <f t="shared" si="182"/>
        <v>-15.229798904884406</v>
      </c>
      <c r="T402" s="23">
        <f t="shared" si="183"/>
        <v>1.6661302540698086</v>
      </c>
      <c r="V402" s="20">
        <f t="shared" si="184"/>
        <v>59.637864219914746</v>
      </c>
      <c r="W402" s="20">
        <f t="shared" si="185"/>
        <v>0.25980792165791677</v>
      </c>
      <c r="X402" s="20">
        <f t="shared" si="186"/>
        <v>3.0326266245729308</v>
      </c>
      <c r="Z402" s="20">
        <f t="shared" si="187"/>
        <v>2.3106355660337776</v>
      </c>
      <c r="AA402" s="20">
        <f t="shared" si="188"/>
        <v>-0.7454633913878681</v>
      </c>
      <c r="AB402" s="20">
        <f t="shared" si="189"/>
        <v>0.19051370138534118</v>
      </c>
      <c r="AD402" s="20">
        <f t="shared" si="190"/>
        <v>0.22071764174033981</v>
      </c>
      <c r="AE402" s="20">
        <f t="shared" si="191"/>
        <v>0.25580161963504361</v>
      </c>
      <c r="AF402" s="20">
        <f t="shared" si="192"/>
        <v>0.24586228739362484</v>
      </c>
      <c r="AH402" s="20">
        <f t="shared" si="193"/>
        <v>0.60433676538451553</v>
      </c>
      <c r="AI402" s="20">
        <f t="shared" si="194"/>
        <v>0.63479636319428434</v>
      </c>
      <c r="AJ402" s="20">
        <f t="shared" si="195"/>
        <v>0.6264657119239353</v>
      </c>
      <c r="AX402" s="20">
        <f t="shared" si="164"/>
        <v>-13.573082093671601</v>
      </c>
      <c r="AY402" s="20">
        <f t="shared" si="165"/>
        <v>184.22855752154865</v>
      </c>
      <c r="AZ402" s="20">
        <f t="shared" si="166"/>
        <v>-68.099746139279887</v>
      </c>
      <c r="BA402" s="20">
        <f t="shared" si="167"/>
        <v>4637.5754242343655</v>
      </c>
      <c r="BB402" s="20">
        <f t="shared" si="168"/>
        <v>33.362222745737725</v>
      </c>
      <c r="BC402" s="20">
        <f t="shared" si="169"/>
        <v>1113.0379065362197</v>
      </c>
      <c r="BD402" s="20">
        <f t="shared" si="170"/>
        <v>5934.8418882921333</v>
      </c>
      <c r="BE402" s="39">
        <f t="shared" si="171"/>
        <v>77.037924999912434</v>
      </c>
    </row>
    <row r="403" spans="1:57" ht="13.8" x14ac:dyDescent="0.25">
      <c r="A403" s="25">
        <v>173</v>
      </c>
      <c r="B403" s="43">
        <f>Samples!Q174</f>
        <v>116</v>
      </c>
      <c r="C403" s="43">
        <f>Samples!R174</f>
        <v>129</v>
      </c>
      <c r="D403" s="43">
        <f>Samples!S174</f>
        <v>87</v>
      </c>
      <c r="F403" s="20">
        <f t="shared" si="172"/>
        <v>0.45490196078431372</v>
      </c>
      <c r="G403" s="20">
        <f t="shared" si="173"/>
        <v>0.50588235294117645</v>
      </c>
      <c r="H403" s="20">
        <f t="shared" si="174"/>
        <v>0.3411764705882353</v>
      </c>
      <c r="J403" s="20">
        <f t="shared" si="175"/>
        <v>0.17485974130914408</v>
      </c>
      <c r="K403" s="20">
        <f t="shared" si="176"/>
        <v>0.21974613496500564</v>
      </c>
      <c r="L403" s="20">
        <f t="shared" si="177"/>
        <v>9.5487755867141894E-2</v>
      </c>
      <c r="N403" s="20">
        <f t="shared" si="178"/>
        <v>0.16792891511339614</v>
      </c>
      <c r="O403" s="20">
        <f t="shared" si="179"/>
        <v>0.20123183270290371</v>
      </c>
      <c r="P403" s="20">
        <f t="shared" si="180"/>
        <v>0.12032964424681353</v>
      </c>
      <c r="R403" s="22">
        <f t="shared" si="181"/>
        <v>51.976200057591711</v>
      </c>
      <c r="S403" s="23">
        <f t="shared" si="182"/>
        <v>-12.439545423625464</v>
      </c>
      <c r="T403" s="23">
        <f t="shared" si="183"/>
        <v>21.228263609683985</v>
      </c>
      <c r="V403" s="20">
        <f t="shared" si="184"/>
        <v>57.505711356833693</v>
      </c>
      <c r="W403" s="20">
        <f t="shared" si="185"/>
        <v>0.44212584773850194</v>
      </c>
      <c r="X403" s="20">
        <f t="shared" si="186"/>
        <v>2.1008504922875022</v>
      </c>
      <c r="Z403" s="20">
        <f t="shared" si="187"/>
        <v>1.8177110462587152</v>
      </c>
      <c r="AA403" s="20">
        <f t="shared" si="188"/>
        <v>-0.2005076956676167</v>
      </c>
      <c r="AB403" s="20">
        <f t="shared" si="189"/>
        <v>0.99727883486775659</v>
      </c>
      <c r="AD403" s="20">
        <f t="shared" si="190"/>
        <v>0.17667429259694492</v>
      </c>
      <c r="AE403" s="20">
        <f t="shared" si="191"/>
        <v>0.20123183270290371</v>
      </c>
      <c r="AF403" s="20">
        <f t="shared" si="192"/>
        <v>0.11049554108981959</v>
      </c>
      <c r="AH403" s="20">
        <f t="shared" si="193"/>
        <v>0.56112263378716032</v>
      </c>
      <c r="AI403" s="20">
        <f t="shared" si="194"/>
        <v>0.58600172463441125</v>
      </c>
      <c r="AJ403" s="20">
        <f t="shared" si="195"/>
        <v>0.47986040658599133</v>
      </c>
      <c r="AX403" s="20">
        <f t="shared" si="164"/>
        <v>-18.879923795140968</v>
      </c>
      <c r="AY403" s="20">
        <f t="shared" si="165"/>
        <v>356.45152251033011</v>
      </c>
      <c r="AZ403" s="20">
        <f t="shared" si="166"/>
        <v>-80.048003007700643</v>
      </c>
      <c r="BA403" s="20">
        <f t="shared" si="167"/>
        <v>6407.6827855208512</v>
      </c>
      <c r="BB403" s="20">
        <f t="shared" si="168"/>
        <v>63.735772172465992</v>
      </c>
      <c r="BC403" s="20">
        <f t="shared" si="169"/>
        <v>4062.2486544204903</v>
      </c>
      <c r="BD403" s="20">
        <f t="shared" si="170"/>
        <v>10826.382962451673</v>
      </c>
      <c r="BE403" s="39">
        <f t="shared" si="171"/>
        <v>104.04990611457404</v>
      </c>
    </row>
    <row r="404" spans="1:57" ht="13.8" x14ac:dyDescent="0.25">
      <c r="A404" s="25">
        <v>174</v>
      </c>
      <c r="B404" s="43">
        <f>Samples!Q175</f>
        <v>97</v>
      </c>
      <c r="C404" s="43">
        <f>Samples!R175</f>
        <v>112</v>
      </c>
      <c r="D404" s="43">
        <f>Samples!S175</f>
        <v>61</v>
      </c>
      <c r="F404" s="20">
        <f t="shared" si="172"/>
        <v>0.38039215686274508</v>
      </c>
      <c r="G404" s="20">
        <f t="shared" si="173"/>
        <v>0.4392156862745098</v>
      </c>
      <c r="H404" s="20">
        <f t="shared" si="174"/>
        <v>0.23921568627450981</v>
      </c>
      <c r="J404" s="20">
        <f t="shared" si="175"/>
        <v>0.11973192388765053</v>
      </c>
      <c r="K404" s="20">
        <f t="shared" si="176"/>
        <v>0.16223847826529192</v>
      </c>
      <c r="L404" s="20">
        <f t="shared" si="177"/>
        <v>4.6802390306094815E-2</v>
      </c>
      <c r="N404" s="20">
        <f t="shared" si="178"/>
        <v>0.11584175668918557</v>
      </c>
      <c r="O404" s="20">
        <f t="shared" si="179"/>
        <v>0.14486709925395133</v>
      </c>
      <c r="P404" s="20">
        <f t="shared" si="180"/>
        <v>6.613532472619757E-2</v>
      </c>
      <c r="R404" s="22">
        <f t="shared" si="181"/>
        <v>44.922994809678613</v>
      </c>
      <c r="S404" s="23">
        <f t="shared" si="182"/>
        <v>-14.700362531965133</v>
      </c>
      <c r="T404" s="23">
        <f t="shared" si="183"/>
        <v>26.425892747265589</v>
      </c>
      <c r="V404" s="20">
        <f t="shared" si="184"/>
        <v>54.152598540897372</v>
      </c>
      <c r="W404" s="20">
        <f t="shared" si="185"/>
        <v>0.5924715831557601</v>
      </c>
      <c r="X404" s="20">
        <f t="shared" si="186"/>
        <v>2.0784530694787842</v>
      </c>
      <c r="Z404" s="20">
        <f t="shared" si="187"/>
        <v>1.3085729181930006</v>
      </c>
      <c r="AA404" s="20">
        <f t="shared" si="188"/>
        <v>-0.19636681558154037</v>
      </c>
      <c r="AB404" s="20">
        <f t="shared" si="189"/>
        <v>0.95022136464946305</v>
      </c>
      <c r="AD404" s="20">
        <f t="shared" si="190"/>
        <v>0.12187454675348298</v>
      </c>
      <c r="AE404" s="20">
        <f t="shared" si="191"/>
        <v>0.14486709925395133</v>
      </c>
      <c r="AF404" s="20">
        <f t="shared" si="192"/>
        <v>6.0730325735718613E-2</v>
      </c>
      <c r="AH404" s="20">
        <f t="shared" si="193"/>
        <v>0.49579750605398881</v>
      </c>
      <c r="AI404" s="20">
        <f t="shared" si="194"/>
        <v>0.52519823111791908</v>
      </c>
      <c r="AJ404" s="20">
        <f t="shared" si="195"/>
        <v>0.39306876738159113</v>
      </c>
      <c r="AX404" s="20">
        <f t="shared" si="164"/>
        <v>-25.768203828538759</v>
      </c>
      <c r="AY404" s="20">
        <f t="shared" si="165"/>
        <v>664.00032854911956</v>
      </c>
      <c r="AZ404" s="20">
        <f t="shared" si="166"/>
        <v>-63.13903464504908</v>
      </c>
      <c r="BA404" s="20">
        <f t="shared" si="167"/>
        <v>3986.537695908708</v>
      </c>
      <c r="BB404" s="20">
        <f t="shared" si="168"/>
        <v>42.325065670051828</v>
      </c>
      <c r="BC404" s="20">
        <f t="shared" si="169"/>
        <v>1791.4111839741997</v>
      </c>
      <c r="BD404" s="20">
        <f t="shared" si="170"/>
        <v>6441.9492084320273</v>
      </c>
      <c r="BE404" s="39">
        <f t="shared" si="171"/>
        <v>80.261754331886038</v>
      </c>
    </row>
    <row r="405" spans="1:57" ht="13.8" x14ac:dyDescent="0.25">
      <c r="A405" s="25">
        <v>175</v>
      </c>
      <c r="B405" s="43">
        <f>Samples!Q176</f>
        <v>118</v>
      </c>
      <c r="C405" s="43">
        <f>Samples!R176</f>
        <v>138</v>
      </c>
      <c r="D405" s="43">
        <f>Samples!S176</f>
        <v>145</v>
      </c>
      <c r="F405" s="20">
        <f t="shared" si="172"/>
        <v>0.46274509803921571</v>
      </c>
      <c r="G405" s="20">
        <f t="shared" si="173"/>
        <v>0.54117647058823526</v>
      </c>
      <c r="H405" s="20">
        <f t="shared" si="174"/>
        <v>0.56862745098039214</v>
      </c>
      <c r="J405" s="20">
        <f t="shared" si="175"/>
        <v>0.18137804504066221</v>
      </c>
      <c r="K405" s="20">
        <f t="shared" si="176"/>
        <v>0.25437452689793683</v>
      </c>
      <c r="L405" s="20">
        <f t="shared" si="177"/>
        <v>0.28337146315446798</v>
      </c>
      <c r="N405" s="20">
        <f t="shared" si="178"/>
        <v>0.21691318569285276</v>
      </c>
      <c r="O405" s="20">
        <f t="shared" si="179"/>
        <v>0.24094905365280178</v>
      </c>
      <c r="P405" s="20">
        <f t="shared" si="180"/>
        <v>0.30316661560384067</v>
      </c>
      <c r="R405" s="22">
        <f t="shared" si="181"/>
        <v>56.182690251784621</v>
      </c>
      <c r="S405" s="23">
        <f t="shared" si="182"/>
        <v>-5.5829937428451544</v>
      </c>
      <c r="T405" s="23">
        <f t="shared" si="183"/>
        <v>-6.1384606695324306</v>
      </c>
      <c r="V405" s="20">
        <f t="shared" si="184"/>
        <v>56.792122714792228</v>
      </c>
      <c r="W405" s="20">
        <f t="shared" si="185"/>
        <v>0.14663001227764005</v>
      </c>
      <c r="X405" s="20">
        <f t="shared" si="186"/>
        <v>-2.3088410082004045</v>
      </c>
      <c r="Z405" s="20">
        <f t="shared" si="187"/>
        <v>2.176473525721466</v>
      </c>
      <c r="AA405" s="20">
        <f t="shared" si="188"/>
        <v>-0.41919988373124106</v>
      </c>
      <c r="AB405" s="20">
        <f t="shared" si="189"/>
        <v>-0.30842655991942575</v>
      </c>
      <c r="AD405" s="20">
        <f t="shared" si="190"/>
        <v>0.22820955885623645</v>
      </c>
      <c r="AE405" s="20">
        <f t="shared" si="191"/>
        <v>0.24094905365280178</v>
      </c>
      <c r="AF405" s="20">
        <f t="shared" si="192"/>
        <v>0.27838991331849466</v>
      </c>
      <c r="AH405" s="20">
        <f t="shared" si="193"/>
        <v>0.61109858365038405</v>
      </c>
      <c r="AI405" s="20">
        <f t="shared" si="194"/>
        <v>0.62226457113607436</v>
      </c>
      <c r="AJ405" s="20">
        <f t="shared" si="195"/>
        <v>0.65295687448373652</v>
      </c>
      <c r="AX405" s="20">
        <f t="shared" si="164"/>
        <v>-14.220412998693234</v>
      </c>
      <c r="AY405" s="20">
        <f t="shared" si="165"/>
        <v>202.22014585340349</v>
      </c>
      <c r="AZ405" s="20">
        <f t="shared" si="166"/>
        <v>-49.175269904088545</v>
      </c>
      <c r="BA405" s="20">
        <f t="shared" si="167"/>
        <v>2418.2071701399564</v>
      </c>
      <c r="BB405" s="20">
        <f t="shared" si="168"/>
        <v>19.777119496799166</v>
      </c>
      <c r="BC405" s="20">
        <f t="shared" si="169"/>
        <v>391.13445559067372</v>
      </c>
      <c r="BD405" s="20">
        <f t="shared" si="170"/>
        <v>3011.5617715840335</v>
      </c>
      <c r="BE405" s="39">
        <f t="shared" si="171"/>
        <v>54.877698308001527</v>
      </c>
    </row>
    <row r="406" spans="1:57" ht="13.8" x14ac:dyDescent="0.25">
      <c r="A406" s="25">
        <v>176</v>
      </c>
      <c r="B406" s="43">
        <f>Samples!Q177</f>
        <v>72</v>
      </c>
      <c r="C406" s="43">
        <f>Samples!R177</f>
        <v>112</v>
      </c>
      <c r="D406" s="43">
        <f>Samples!S177</f>
        <v>47</v>
      </c>
      <c r="F406" s="20">
        <f t="shared" si="172"/>
        <v>0.28235294117647058</v>
      </c>
      <c r="G406" s="20">
        <f t="shared" si="173"/>
        <v>0.4392156862745098</v>
      </c>
      <c r="H406" s="20">
        <f t="shared" si="174"/>
        <v>0.18431372549019609</v>
      </c>
      <c r="J406" s="20">
        <f t="shared" si="175"/>
        <v>6.4960105164270615E-2</v>
      </c>
      <c r="K406" s="20">
        <f t="shared" si="176"/>
        <v>0.16223847826529192</v>
      </c>
      <c r="L406" s="20">
        <f t="shared" si="177"/>
        <v>2.8536316668685634E-2</v>
      </c>
      <c r="N406" s="20">
        <f t="shared" si="178"/>
        <v>8.9956832356111349E-2</v>
      </c>
      <c r="O406" s="20">
        <f t="shared" si="179"/>
        <v>0.13190380007673982</v>
      </c>
      <c r="P406" s="20">
        <f t="shared" si="180"/>
        <v>4.771632563247892E-2</v>
      </c>
      <c r="R406" s="22">
        <f t="shared" si="181"/>
        <v>43.048711464349672</v>
      </c>
      <c r="S406" s="23">
        <f t="shared" si="182"/>
        <v>-26.662447456159644</v>
      </c>
      <c r="T406" s="23">
        <f t="shared" si="183"/>
        <v>31.299370259626002</v>
      </c>
      <c r="V406" s="20">
        <f t="shared" si="184"/>
        <v>59.529221746487373</v>
      </c>
      <c r="W406" s="20">
        <f t="shared" si="185"/>
        <v>0.76244041507542948</v>
      </c>
      <c r="X406" s="20">
        <f t="shared" si="186"/>
        <v>2.2763648921489237</v>
      </c>
      <c r="Z406" s="20">
        <f t="shared" si="187"/>
        <v>1.1914764737891836</v>
      </c>
      <c r="AA406" s="20">
        <f t="shared" si="188"/>
        <v>-0.54435907305409803</v>
      </c>
      <c r="AB406" s="20">
        <f t="shared" si="189"/>
        <v>1.0598424300918536</v>
      </c>
      <c r="AD406" s="20">
        <f t="shared" si="190"/>
        <v>9.4641591116371757E-2</v>
      </c>
      <c r="AE406" s="20">
        <f t="shared" si="191"/>
        <v>0.13190380007673982</v>
      </c>
      <c r="AF406" s="20">
        <f t="shared" si="192"/>
        <v>4.381664429061425E-2</v>
      </c>
      <c r="AH406" s="20">
        <f t="shared" si="193"/>
        <v>0.45571572115966064</v>
      </c>
      <c r="AI406" s="20">
        <f t="shared" si="194"/>
        <v>0.50904061607197992</v>
      </c>
      <c r="AJ406" s="20">
        <f t="shared" si="195"/>
        <v>0.35254376477384991</v>
      </c>
      <c r="AX406" s="20">
        <f t="shared" si="164"/>
        <v>-17.310308160317781</v>
      </c>
      <c r="AY406" s="20">
        <f t="shared" si="165"/>
        <v>299.64676860516437</v>
      </c>
      <c r="AZ406" s="20">
        <f t="shared" si="166"/>
        <v>-68.872727146593206</v>
      </c>
      <c r="BA406" s="20">
        <f t="shared" si="167"/>
        <v>4743.4525446090765</v>
      </c>
      <c r="BB406" s="20">
        <f t="shared" si="168"/>
        <v>60.728050096598821</v>
      </c>
      <c r="BC406" s="20">
        <f t="shared" si="169"/>
        <v>3687.8960685350162</v>
      </c>
      <c r="BD406" s="20">
        <f t="shared" si="170"/>
        <v>8730.9953817492569</v>
      </c>
      <c r="BE406" s="39">
        <f t="shared" si="171"/>
        <v>93.439795492869408</v>
      </c>
    </row>
    <row r="407" spans="1:57" ht="13.8" x14ac:dyDescent="0.25">
      <c r="A407" s="25">
        <v>177</v>
      </c>
      <c r="B407" s="43">
        <f>Samples!Q178</f>
        <v>100</v>
      </c>
      <c r="C407" s="43">
        <f>Samples!R178</f>
        <v>111</v>
      </c>
      <c r="D407" s="43">
        <f>Samples!S178</f>
        <v>110</v>
      </c>
      <c r="F407" s="20">
        <f t="shared" si="172"/>
        <v>0.39215686274509803</v>
      </c>
      <c r="G407" s="20">
        <f t="shared" si="173"/>
        <v>0.43529411764705883</v>
      </c>
      <c r="H407" s="20">
        <f t="shared" si="174"/>
        <v>0.43137254901960786</v>
      </c>
      <c r="J407" s="20">
        <f t="shared" si="175"/>
        <v>0.12763471763104536</v>
      </c>
      <c r="K407" s="20">
        <f t="shared" si="176"/>
        <v>0.15916906569426922</v>
      </c>
      <c r="L407" s="20">
        <f t="shared" si="177"/>
        <v>0.15613379743249334</v>
      </c>
      <c r="N407" s="20">
        <f t="shared" si="178"/>
        <v>0.13773756587987881</v>
      </c>
      <c r="O407" s="20">
        <f t="shared" si="179"/>
        <v>0.15224571692752761</v>
      </c>
      <c r="P407" s="20">
        <f t="shared" si="180"/>
        <v>0.16984147714062101</v>
      </c>
      <c r="R407" s="22">
        <f t="shared" si="181"/>
        <v>45.9402590141556</v>
      </c>
      <c r="S407" s="23">
        <f t="shared" si="182"/>
        <v>-4.3584518880558365</v>
      </c>
      <c r="T407" s="23">
        <f t="shared" si="183"/>
        <v>-0.86171849139866641</v>
      </c>
      <c r="V407" s="20">
        <f t="shared" si="184"/>
        <v>46.154588719937919</v>
      </c>
      <c r="W407" s="20">
        <f t="shared" si="185"/>
        <v>9.6408859376726719E-2</v>
      </c>
      <c r="X407" s="20">
        <f t="shared" si="186"/>
        <v>-2.9463980030330377</v>
      </c>
      <c r="Z407" s="20">
        <f t="shared" si="187"/>
        <v>1.3752233813490022</v>
      </c>
      <c r="AA407" s="20">
        <f t="shared" si="188"/>
        <v>-0.176329696411332</v>
      </c>
      <c r="AB407" s="20">
        <f t="shared" si="189"/>
        <v>-1.4991731728181013E-2</v>
      </c>
      <c r="AD407" s="20">
        <f t="shared" si="190"/>
        <v>0.14491064269319182</v>
      </c>
      <c r="AE407" s="20">
        <f t="shared" si="191"/>
        <v>0.15224571692752761</v>
      </c>
      <c r="AF407" s="20">
        <f t="shared" si="192"/>
        <v>0.15596095237889901</v>
      </c>
      <c r="AH407" s="20">
        <f t="shared" si="193"/>
        <v>0.52525084634591934</v>
      </c>
      <c r="AI407" s="20">
        <f t="shared" si="194"/>
        <v>0.53396775012203102</v>
      </c>
      <c r="AJ407" s="20">
        <f t="shared" si="195"/>
        <v>0.53827634257902435</v>
      </c>
      <c r="AX407" s="20">
        <f t="shared" si="164"/>
        <v>-28.167025151186294</v>
      </c>
      <c r="AY407" s="20">
        <f t="shared" si="165"/>
        <v>793.38130586756131</v>
      </c>
      <c r="AZ407" s="20">
        <f t="shared" si="166"/>
        <v>-51.870510958710426</v>
      </c>
      <c r="BA407" s="20">
        <f t="shared" si="167"/>
        <v>2690.5499071176982</v>
      </c>
      <c r="BB407" s="20">
        <f t="shared" si="168"/>
        <v>13.087543290175276</v>
      </c>
      <c r="BC407" s="20">
        <f t="shared" si="169"/>
        <v>171.28378937221188</v>
      </c>
      <c r="BD407" s="20">
        <f t="shared" si="170"/>
        <v>3655.2150023574713</v>
      </c>
      <c r="BE407" s="39">
        <f t="shared" si="171"/>
        <v>60.458374129292224</v>
      </c>
    </row>
    <row r="408" spans="1:57" ht="13.8" x14ac:dyDescent="0.25">
      <c r="A408" s="25">
        <v>178</v>
      </c>
      <c r="B408" s="43">
        <f>Samples!Q179</f>
        <v>134</v>
      </c>
      <c r="C408" s="43">
        <f>Samples!R179</f>
        <v>122</v>
      </c>
      <c r="D408" s="43">
        <f>Samples!S179</f>
        <v>149</v>
      </c>
      <c r="F408" s="20">
        <f t="shared" si="172"/>
        <v>0.52549019607843139</v>
      </c>
      <c r="G408" s="20">
        <f t="shared" si="173"/>
        <v>0.47843137254901963</v>
      </c>
      <c r="H408" s="20">
        <f t="shared" si="174"/>
        <v>0.58431372549019611</v>
      </c>
      <c r="J408" s="20">
        <f t="shared" si="175"/>
        <v>0.23861918559570039</v>
      </c>
      <c r="K408" s="20">
        <f t="shared" si="176"/>
        <v>0.19483424144334416</v>
      </c>
      <c r="L408" s="20">
        <f t="shared" si="177"/>
        <v>0.30076601079160442</v>
      </c>
      <c r="N408" s="20">
        <f t="shared" si="178"/>
        <v>0.22236754182769131</v>
      </c>
      <c r="O408" s="20">
        <f t="shared" si="179"/>
        <v>0.21179119431707949</v>
      </c>
      <c r="P408" s="20">
        <f t="shared" si="180"/>
        <v>0.31370768511946368</v>
      </c>
      <c r="R408" s="22">
        <f t="shared" si="181"/>
        <v>53.144974748891102</v>
      </c>
      <c r="S408" s="23">
        <f t="shared" si="182"/>
        <v>10.050483464329684</v>
      </c>
      <c r="T408" s="23">
        <f t="shared" si="183"/>
        <v>-12.872239599550328</v>
      </c>
      <c r="V408" s="20">
        <f t="shared" si="184"/>
        <v>55.597617855761314</v>
      </c>
      <c r="W408" s="20">
        <f t="shared" si="185"/>
        <v>0.29813550620269047</v>
      </c>
      <c r="X408" s="20">
        <f t="shared" si="186"/>
        <v>-0.90788061796256503</v>
      </c>
      <c r="Z408" s="20">
        <f t="shared" si="187"/>
        <v>1.9130929149706333</v>
      </c>
      <c r="AA408" s="20">
        <f t="shared" si="188"/>
        <v>0.17633698113236734</v>
      </c>
      <c r="AB408" s="20">
        <f t="shared" si="189"/>
        <v>-0.72556969540793315</v>
      </c>
      <c r="AD408" s="20">
        <f t="shared" si="190"/>
        <v>0.23394796615222652</v>
      </c>
      <c r="AE408" s="20">
        <f t="shared" si="191"/>
        <v>0.21179119431707949</v>
      </c>
      <c r="AF408" s="20">
        <f t="shared" si="192"/>
        <v>0.28806949965056355</v>
      </c>
      <c r="AH408" s="20">
        <f t="shared" si="193"/>
        <v>0.61617833545358269</v>
      </c>
      <c r="AI408" s="20">
        <f t="shared" si="194"/>
        <v>0.59607736852492332</v>
      </c>
      <c r="AJ408" s="20">
        <f t="shared" si="195"/>
        <v>0.66043856652267496</v>
      </c>
      <c r="AX408" s="20">
        <f t="shared" si="164"/>
        <v>-16.961284121193501</v>
      </c>
      <c r="AY408" s="20">
        <f t="shared" si="165"/>
        <v>287.68515903985076</v>
      </c>
      <c r="AZ408" s="20">
        <f t="shared" si="166"/>
        <v>-59.249706314417608</v>
      </c>
      <c r="BA408" s="20">
        <f t="shared" si="167"/>
        <v>3510.5276983447379</v>
      </c>
      <c r="BB408" s="20">
        <f t="shared" si="168"/>
        <v>31.364811996964349</v>
      </c>
      <c r="BC408" s="20">
        <f t="shared" si="169"/>
        <v>983.75143160491871</v>
      </c>
      <c r="BD408" s="20">
        <f t="shared" si="170"/>
        <v>4781.9642889895076</v>
      </c>
      <c r="BE408" s="39">
        <f t="shared" si="171"/>
        <v>69.151748271388684</v>
      </c>
    </row>
    <row r="409" spans="1:57" ht="13.8" x14ac:dyDescent="0.25">
      <c r="A409" s="25">
        <v>179</v>
      </c>
      <c r="B409" s="43">
        <f>Samples!Q180</f>
        <v>148</v>
      </c>
      <c r="C409" s="43">
        <f>Samples!R180</f>
        <v>103</v>
      </c>
      <c r="D409" s="43">
        <f>Samples!S180</f>
        <v>127</v>
      </c>
      <c r="F409" s="20">
        <f t="shared" si="172"/>
        <v>0.58039215686274515</v>
      </c>
      <c r="G409" s="20">
        <f t="shared" si="173"/>
        <v>0.40392156862745099</v>
      </c>
      <c r="H409" s="20">
        <f t="shared" si="174"/>
        <v>0.49803921568627452</v>
      </c>
      <c r="J409" s="20">
        <f t="shared" si="175"/>
        <v>0.29636066035495717</v>
      </c>
      <c r="K409" s="20">
        <f t="shared" si="176"/>
        <v>0.13583370366794129</v>
      </c>
      <c r="L409" s="20">
        <f t="shared" si="177"/>
        <v>0.21244982387450279</v>
      </c>
      <c r="N409" s="20">
        <f t="shared" si="178"/>
        <v>0.20914046197138791</v>
      </c>
      <c r="O409" s="20">
        <f t="shared" si="179"/>
        <v>0.17549341853851461</v>
      </c>
      <c r="P409" s="20">
        <f t="shared" si="180"/>
        <v>0.22384469581478417</v>
      </c>
      <c r="R409" s="22">
        <f t="shared" si="181"/>
        <v>48.944882271207391</v>
      </c>
      <c r="S409" s="23">
        <f t="shared" si="182"/>
        <v>21.920355564221005</v>
      </c>
      <c r="T409" s="23">
        <f t="shared" si="183"/>
        <v>-6.0589362638062028</v>
      </c>
      <c r="V409" s="20">
        <f t="shared" si="184"/>
        <v>53.970493765140709</v>
      </c>
      <c r="W409" s="20">
        <f t="shared" si="185"/>
        <v>0.43497105452464968</v>
      </c>
      <c r="X409" s="20">
        <f t="shared" si="186"/>
        <v>-0.26967366998865144</v>
      </c>
      <c r="Z409" s="20">
        <f t="shared" si="187"/>
        <v>1.5852180101849207</v>
      </c>
      <c r="AA409" s="20">
        <f t="shared" si="188"/>
        <v>0.83025277794990493</v>
      </c>
      <c r="AB409" s="20">
        <f t="shared" si="189"/>
        <v>-0.38633826690131223</v>
      </c>
      <c r="AD409" s="20">
        <f t="shared" si="190"/>
        <v>0.22003204836547913</v>
      </c>
      <c r="AE409" s="20">
        <f t="shared" si="191"/>
        <v>0.17549341853851461</v>
      </c>
      <c r="AF409" s="20">
        <f t="shared" si="192"/>
        <v>0.20555068486206077</v>
      </c>
      <c r="AH409" s="20">
        <f t="shared" si="193"/>
        <v>0.60371038588022985</v>
      </c>
      <c r="AI409" s="20">
        <f t="shared" si="194"/>
        <v>0.55986967475178784</v>
      </c>
      <c r="AJ409" s="20">
        <f t="shared" si="195"/>
        <v>0.59016435607081885</v>
      </c>
      <c r="AX409" s="20">
        <f t="shared" si="164"/>
        <v>-17.49255787524811</v>
      </c>
      <c r="AY409" s="20">
        <f t="shared" si="165"/>
        <v>305.98958101890469</v>
      </c>
      <c r="AZ409" s="20">
        <f t="shared" si="166"/>
        <v>-39.381351585626668</v>
      </c>
      <c r="BA409" s="20">
        <f t="shared" si="167"/>
        <v>1550.8908527107401</v>
      </c>
      <c r="BB409" s="20">
        <f t="shared" si="168"/>
        <v>28.642665302522552</v>
      </c>
      <c r="BC409" s="20">
        <f t="shared" si="169"/>
        <v>820.40227563232929</v>
      </c>
      <c r="BD409" s="20">
        <f t="shared" si="170"/>
        <v>2677.282709361974</v>
      </c>
      <c r="BE409" s="39">
        <f t="shared" si="171"/>
        <v>51.742465242409679</v>
      </c>
    </row>
    <row r="410" spans="1:57" ht="13.8" x14ac:dyDescent="0.25">
      <c r="A410" s="25">
        <v>180</v>
      </c>
      <c r="B410" s="43">
        <f>Samples!Q181</f>
        <v>88</v>
      </c>
      <c r="C410" s="43">
        <f>Samples!R181</f>
        <v>120</v>
      </c>
      <c r="D410" s="43">
        <f>Samples!S181</f>
        <v>66</v>
      </c>
      <c r="F410" s="20">
        <f t="shared" si="172"/>
        <v>0.34509803921568627</v>
      </c>
      <c r="G410" s="20">
        <f t="shared" si="173"/>
        <v>0.47058823529411764</v>
      </c>
      <c r="H410" s="20">
        <f t="shared" si="174"/>
        <v>0.25882352941176473</v>
      </c>
      <c r="J410" s="20">
        <f t="shared" si="175"/>
        <v>9.7769050131381249E-2</v>
      </c>
      <c r="K410" s="20">
        <f t="shared" si="176"/>
        <v>0.18803593135467556</v>
      </c>
      <c r="L410" s="20">
        <f t="shared" si="177"/>
        <v>5.4626675563190397E-2</v>
      </c>
      <c r="N410" s="20">
        <f t="shared" si="178"/>
        <v>0.11742172026576947</v>
      </c>
      <c r="O410" s="20">
        <f t="shared" si="179"/>
        <v>0.15921304413845794</v>
      </c>
      <c r="P410" s="20">
        <f t="shared" si="180"/>
        <v>7.6223480807825456E-2</v>
      </c>
      <c r="R410" s="22">
        <f t="shared" si="181"/>
        <v>46.871072838527489</v>
      </c>
      <c r="S410" s="23">
        <f t="shared" si="182"/>
        <v>-21.97530711865711</v>
      </c>
      <c r="T410" s="23">
        <f t="shared" si="183"/>
        <v>25.975045199604274</v>
      </c>
      <c r="V410" s="20">
        <f t="shared" si="184"/>
        <v>57.918171286007784</v>
      </c>
      <c r="W410" s="20">
        <f t="shared" si="185"/>
        <v>0.62789871087114535</v>
      </c>
      <c r="X410" s="20">
        <f t="shared" si="186"/>
        <v>2.2729729953859019</v>
      </c>
      <c r="Z410" s="20">
        <f t="shared" si="187"/>
        <v>1.4381586906591615</v>
      </c>
      <c r="AA410" s="20">
        <f t="shared" si="188"/>
        <v>-0.48727822188732267</v>
      </c>
      <c r="AB410" s="20">
        <f t="shared" si="189"/>
        <v>1.0417215770773394</v>
      </c>
      <c r="AD410" s="20">
        <f t="shared" si="190"/>
        <v>0.12353679144215619</v>
      </c>
      <c r="AE410" s="20">
        <f t="shared" si="191"/>
        <v>0.15921304413845794</v>
      </c>
      <c r="AF410" s="20">
        <f t="shared" si="192"/>
        <v>6.9994013597635865E-2</v>
      </c>
      <c r="AH410" s="20">
        <f t="shared" si="193"/>
        <v>0.49804139299137101</v>
      </c>
      <c r="AI410" s="20">
        <f t="shared" si="194"/>
        <v>0.54199200722868524</v>
      </c>
      <c r="AJ410" s="20">
        <f t="shared" si="195"/>
        <v>0.41211678123066386</v>
      </c>
      <c r="AX410" s="20">
        <f t="shared" si="164"/>
        <v>-22.770455097819188</v>
      </c>
      <c r="AY410" s="20">
        <f t="shared" si="165"/>
        <v>518.49362536179979</v>
      </c>
      <c r="AZ410" s="20">
        <f t="shared" si="166"/>
        <v>-77.088138605136933</v>
      </c>
      <c r="BA410" s="20">
        <f t="shared" si="167"/>
        <v>5942.5811136048032</v>
      </c>
      <c r="BB410" s="20">
        <f t="shared" si="168"/>
        <v>55.124728673059067</v>
      </c>
      <c r="BC410" s="20">
        <f t="shared" si="169"/>
        <v>3038.7357112783807</v>
      </c>
      <c r="BD410" s="20">
        <f t="shared" si="170"/>
        <v>9499.8104502449842</v>
      </c>
      <c r="BE410" s="39">
        <f t="shared" si="171"/>
        <v>97.466971073512823</v>
      </c>
    </row>
    <row r="411" spans="1:57" ht="13.8" x14ac:dyDescent="0.25">
      <c r="A411" s="25">
        <v>181</v>
      </c>
      <c r="B411" s="43">
        <f>Samples!Q182</f>
        <v>104</v>
      </c>
      <c r="C411" s="43">
        <f>Samples!R182</f>
        <v>128</v>
      </c>
      <c r="D411" s="43">
        <f>Samples!S182</f>
        <v>80</v>
      </c>
      <c r="F411" s="20">
        <f t="shared" si="172"/>
        <v>0.40784313725490196</v>
      </c>
      <c r="G411" s="20">
        <f t="shared" si="173"/>
        <v>0.50196078431372548</v>
      </c>
      <c r="H411" s="20">
        <f t="shared" si="174"/>
        <v>0.31372549019607843</v>
      </c>
      <c r="J411" s="20">
        <f t="shared" si="175"/>
        <v>0.13863305491227085</v>
      </c>
      <c r="K411" s="20">
        <f t="shared" si="176"/>
        <v>0.21608001494808352</v>
      </c>
      <c r="L411" s="20">
        <f t="shared" si="177"/>
        <v>8.0389671030487317E-2</v>
      </c>
      <c r="N411" s="20">
        <f t="shared" si="178"/>
        <v>0.14895282081225811</v>
      </c>
      <c r="O411" s="20">
        <f t="shared" si="179"/>
        <v>0.18981794841361926</v>
      </c>
      <c r="P411" s="20">
        <f t="shared" si="180"/>
        <v>0.10484273805609658</v>
      </c>
      <c r="R411" s="22">
        <f t="shared" si="181"/>
        <v>50.66590016615848</v>
      </c>
      <c r="S411" s="23">
        <f t="shared" si="182"/>
        <v>-17.784683926248878</v>
      </c>
      <c r="T411" s="23">
        <f t="shared" si="183"/>
        <v>23.276922463572902</v>
      </c>
      <c r="V411" s="20">
        <f t="shared" si="184"/>
        <v>58.524725897511878</v>
      </c>
      <c r="W411" s="20">
        <f t="shared" si="185"/>
        <v>0.52421354597654912</v>
      </c>
      <c r="X411" s="20">
        <f t="shared" si="186"/>
        <v>2.2232276417291787</v>
      </c>
      <c r="Z411" s="20">
        <f t="shared" si="187"/>
        <v>1.7146103425843471</v>
      </c>
      <c r="AA411" s="20">
        <f t="shared" si="188"/>
        <v>-0.39848177700130277</v>
      </c>
      <c r="AB411" s="20">
        <f t="shared" si="189"/>
        <v>1.0625176391977207</v>
      </c>
      <c r="AD411" s="20">
        <f t="shared" si="190"/>
        <v>0.15670996403183388</v>
      </c>
      <c r="AE411" s="20">
        <f t="shared" si="191"/>
        <v>0.18981794841361926</v>
      </c>
      <c r="AF411" s="20">
        <f t="shared" si="192"/>
        <v>9.6274323283835242E-2</v>
      </c>
      <c r="AH411" s="20">
        <f t="shared" si="193"/>
        <v>0.53913666806266158</v>
      </c>
      <c r="AI411" s="20">
        <f t="shared" si="194"/>
        <v>0.57470603591515934</v>
      </c>
      <c r="AJ411" s="20">
        <f t="shared" si="195"/>
        <v>0.45832142359729483</v>
      </c>
      <c r="AX411" s="20">
        <f t="shared" si="164"/>
        <v>-25.602521568663718</v>
      </c>
      <c r="AY411" s="20">
        <f t="shared" si="165"/>
        <v>655.48911067389088</v>
      </c>
      <c r="AZ411" s="20">
        <f t="shared" si="166"/>
        <v>-69.353642951153816</v>
      </c>
      <c r="BA411" s="20">
        <f t="shared" si="167"/>
        <v>4809.9277905961271</v>
      </c>
      <c r="BB411" s="20">
        <f t="shared" si="168"/>
        <v>53.581718425840883</v>
      </c>
      <c r="BC411" s="20">
        <f t="shared" si="169"/>
        <v>2871.0005494660963</v>
      </c>
      <c r="BD411" s="20">
        <f t="shared" si="170"/>
        <v>8336.4174507361131</v>
      </c>
      <c r="BE411" s="39">
        <f t="shared" si="171"/>
        <v>91.303983761586835</v>
      </c>
    </row>
    <row r="412" spans="1:57" ht="13.8" x14ac:dyDescent="0.25">
      <c r="A412" s="25">
        <v>182</v>
      </c>
      <c r="B412" s="43">
        <f>Samples!Q183</f>
        <v>87</v>
      </c>
      <c r="C412" s="43">
        <f>Samples!R183</f>
        <v>89</v>
      </c>
      <c r="D412" s="43">
        <f>Samples!S183</f>
        <v>84</v>
      </c>
      <c r="F412" s="20">
        <f t="shared" si="172"/>
        <v>0.3411764705882353</v>
      </c>
      <c r="G412" s="20">
        <f t="shared" si="173"/>
        <v>0.34901960784313724</v>
      </c>
      <c r="H412" s="20">
        <f t="shared" si="174"/>
        <v>0.32941176470588235</v>
      </c>
      <c r="J412" s="20">
        <f t="shared" si="175"/>
        <v>9.5487755867141894E-2</v>
      </c>
      <c r="K412" s="20">
        <f t="shared" si="176"/>
        <v>0.10008182491156184</v>
      </c>
      <c r="L412" s="20">
        <f t="shared" si="177"/>
        <v>8.8831516142307415E-2</v>
      </c>
      <c r="N412" s="20">
        <f t="shared" si="178"/>
        <v>9.1202499771670331E-2</v>
      </c>
      <c r="O412" s="20">
        <f t="shared" si="179"/>
        <v>9.8292853539577979E-2</v>
      </c>
      <c r="P412" s="20">
        <f t="shared" si="180"/>
        <v>9.8207023310957209E-2</v>
      </c>
      <c r="R412" s="22">
        <f t="shared" si="181"/>
        <v>37.534280521266957</v>
      </c>
      <c r="S412" s="23">
        <f t="shared" si="182"/>
        <v>-1.8464205858577387</v>
      </c>
      <c r="T412" s="23">
        <f t="shared" si="183"/>
        <v>2.6123710259475574</v>
      </c>
      <c r="V412" s="20">
        <f t="shared" si="184"/>
        <v>37.670359244454382</v>
      </c>
      <c r="W412" s="20">
        <f t="shared" si="185"/>
        <v>8.5023905865188931E-2</v>
      </c>
      <c r="X412" s="20">
        <f t="shared" si="186"/>
        <v>2.1860706541196659</v>
      </c>
      <c r="Z412" s="20">
        <f t="shared" si="187"/>
        <v>0.88787148259472204</v>
      </c>
      <c r="AA412" s="20">
        <f t="shared" si="188"/>
        <v>-1.994780279629212E-2</v>
      </c>
      <c r="AB412" s="20">
        <f t="shared" si="189"/>
        <v>8.3323585902178615E-2</v>
      </c>
      <c r="AD412" s="20">
        <f t="shared" si="190"/>
        <v>9.5952130217433276E-2</v>
      </c>
      <c r="AE412" s="20">
        <f t="shared" si="191"/>
        <v>9.8292853539577979E-2</v>
      </c>
      <c r="AF412" s="20">
        <f t="shared" si="192"/>
        <v>9.0180921314010301E-2</v>
      </c>
      <c r="AH412" s="20">
        <f t="shared" si="193"/>
        <v>0.45780957711506864</v>
      </c>
      <c r="AI412" s="20">
        <f t="shared" si="194"/>
        <v>0.46150241828678412</v>
      </c>
      <c r="AJ412" s="20">
        <f t="shared" si="195"/>
        <v>0.44844056315704633</v>
      </c>
      <c r="AX412" s="20">
        <f t="shared" si="164"/>
        <v>-38.303498208770812</v>
      </c>
      <c r="AY412" s="20">
        <f t="shared" si="165"/>
        <v>1467.1579750293088</v>
      </c>
      <c r="AZ412" s="20">
        <f t="shared" si="166"/>
        <v>-53.77563365162105</v>
      </c>
      <c r="BA412" s="20">
        <f t="shared" si="167"/>
        <v>2891.8187746333583</v>
      </c>
      <c r="BB412" s="20">
        <f t="shared" si="168"/>
        <v>36.867778486290661</v>
      </c>
      <c r="BC412" s="20">
        <f t="shared" si="169"/>
        <v>1359.2330905141964</v>
      </c>
      <c r="BD412" s="20">
        <f t="shared" si="170"/>
        <v>5718.2098401768635</v>
      </c>
      <c r="BE412" s="39">
        <f t="shared" si="171"/>
        <v>75.618845800348367</v>
      </c>
    </row>
    <row r="413" spans="1:57" ht="13.8" x14ac:dyDescent="0.25">
      <c r="A413" s="25">
        <v>183</v>
      </c>
      <c r="B413" s="43">
        <f>Samples!Q184</f>
        <v>86</v>
      </c>
      <c r="C413" s="43">
        <f>Samples!R184</f>
        <v>128</v>
      </c>
      <c r="D413" s="43">
        <f>Samples!S184</f>
        <v>62</v>
      </c>
      <c r="F413" s="20">
        <f t="shared" si="172"/>
        <v>0.33725490196078434</v>
      </c>
      <c r="G413" s="20">
        <f t="shared" si="173"/>
        <v>0.50196078431372548</v>
      </c>
      <c r="H413" s="20">
        <f t="shared" si="174"/>
        <v>0.24313725490196078</v>
      </c>
      <c r="J413" s="20">
        <f t="shared" si="175"/>
        <v>9.3237818485028628E-2</v>
      </c>
      <c r="K413" s="20">
        <f t="shared" si="176"/>
        <v>0.21608001494808352</v>
      </c>
      <c r="L413" s="20">
        <f t="shared" si="177"/>
        <v>4.8310973991799608E-2</v>
      </c>
      <c r="N413" s="20">
        <f t="shared" si="178"/>
        <v>0.1244416204941803</v>
      </c>
      <c r="O413" s="20">
        <f t="shared" si="179"/>
        <v>0.17785083922299433</v>
      </c>
      <c r="P413" s="20">
        <f t="shared" si="180"/>
        <v>7.3475808457778138E-2</v>
      </c>
      <c r="R413" s="22">
        <f t="shared" si="181"/>
        <v>49.234393475612777</v>
      </c>
      <c r="S413" s="23">
        <f t="shared" si="182"/>
        <v>-27.295309963139005</v>
      </c>
      <c r="T413" s="23">
        <f t="shared" si="183"/>
        <v>31.052268146077299</v>
      </c>
      <c r="V413" s="20">
        <f t="shared" si="184"/>
        <v>64.290767641327676</v>
      </c>
      <c r="W413" s="20">
        <f t="shared" si="185"/>
        <v>0.69849923571223416</v>
      </c>
      <c r="X413" s="20">
        <f t="shared" si="186"/>
        <v>2.2918939811947254</v>
      </c>
      <c r="Z413" s="20">
        <f t="shared" si="187"/>
        <v>1.6065124026341699</v>
      </c>
      <c r="AA413" s="20">
        <f t="shared" si="188"/>
        <v>-0.68111892507395366</v>
      </c>
      <c r="AB413" s="20">
        <f t="shared" si="189"/>
        <v>1.3152969076005929</v>
      </c>
      <c r="AD413" s="20">
        <f t="shared" si="190"/>
        <v>0.13092227300808026</v>
      </c>
      <c r="AE413" s="20">
        <f t="shared" si="191"/>
        <v>0.17785083922299433</v>
      </c>
      <c r="AF413" s="20">
        <f t="shared" si="192"/>
        <v>6.7470898491990949E-2</v>
      </c>
      <c r="AH413" s="20">
        <f t="shared" si="193"/>
        <v>0.50777484107038384</v>
      </c>
      <c r="AI413" s="20">
        <f t="shared" si="194"/>
        <v>0.56236546099666185</v>
      </c>
      <c r="AJ413" s="20">
        <f t="shared" si="195"/>
        <v>0.40710412026627535</v>
      </c>
      <c r="AX413" s="20">
        <f t="shared" si="164"/>
        <v>-24.745639174406605</v>
      </c>
      <c r="AY413" s="20">
        <f t="shared" si="165"/>
        <v>612.34665814992684</v>
      </c>
      <c r="AZ413" s="20">
        <f t="shared" si="166"/>
        <v>-87.482596906585556</v>
      </c>
      <c r="BA413" s="20">
        <f t="shared" si="167"/>
        <v>7653.2047615201327</v>
      </c>
      <c r="BB413" s="20">
        <f t="shared" si="168"/>
        <v>70.318169884232844</v>
      </c>
      <c r="BC413" s="20">
        <f t="shared" si="169"/>
        <v>4944.6450158678308</v>
      </c>
      <c r="BD413" s="20">
        <f t="shared" si="170"/>
        <v>13210.19643553789</v>
      </c>
      <c r="BE413" s="39">
        <f t="shared" si="171"/>
        <v>114.93561865469681</v>
      </c>
    </row>
    <row r="414" spans="1:57" ht="13.8" x14ac:dyDescent="0.25">
      <c r="A414" s="25">
        <v>184</v>
      </c>
      <c r="B414" s="43" t="e">
        <f>Samples!#REF!</f>
        <v>#REF!</v>
      </c>
      <c r="C414" s="43" t="e">
        <f>Samples!#REF!</f>
        <v>#REF!</v>
      </c>
      <c r="D414" s="43" t="e">
        <f>Samples!#REF!</f>
        <v>#REF!</v>
      </c>
      <c r="F414" s="20" t="e">
        <f t="shared" si="172"/>
        <v>#REF!</v>
      </c>
      <c r="G414" s="20" t="e">
        <f t="shared" si="173"/>
        <v>#REF!</v>
      </c>
      <c r="H414" s="20" t="e">
        <f t="shared" si="174"/>
        <v>#REF!</v>
      </c>
      <c r="J414" s="20" t="e">
        <f t="shared" si="175"/>
        <v>#REF!</v>
      </c>
      <c r="K414" s="20" t="e">
        <f t="shared" si="176"/>
        <v>#REF!</v>
      </c>
      <c r="L414" s="20" t="e">
        <f t="shared" si="177"/>
        <v>#REF!</v>
      </c>
      <c r="N414" s="20" t="e">
        <f t="shared" si="178"/>
        <v>#REF!</v>
      </c>
      <c r="O414" s="20" t="e">
        <f t="shared" si="179"/>
        <v>#REF!</v>
      </c>
      <c r="P414" s="20" t="e">
        <f t="shared" si="180"/>
        <v>#REF!</v>
      </c>
      <c r="R414" s="22" t="e">
        <f t="shared" si="181"/>
        <v>#REF!</v>
      </c>
      <c r="S414" s="23" t="e">
        <f t="shared" si="182"/>
        <v>#REF!</v>
      </c>
      <c r="T414" s="23" t="e">
        <f t="shared" si="183"/>
        <v>#REF!</v>
      </c>
      <c r="V414" s="20" t="e">
        <f t="shared" si="184"/>
        <v>#REF!</v>
      </c>
      <c r="W414" s="20" t="e">
        <f t="shared" si="185"/>
        <v>#REF!</v>
      </c>
      <c r="X414" s="20" t="e">
        <f t="shared" si="186"/>
        <v>#REF!</v>
      </c>
      <c r="Z414" s="20" t="e">
        <f t="shared" si="187"/>
        <v>#REF!</v>
      </c>
      <c r="AA414" s="20" t="e">
        <f t="shared" si="188"/>
        <v>#REF!</v>
      </c>
      <c r="AB414" s="20" t="e">
        <f t="shared" si="189"/>
        <v>#REF!</v>
      </c>
      <c r="AD414" s="20" t="e">
        <f t="shared" si="190"/>
        <v>#REF!</v>
      </c>
      <c r="AE414" s="20" t="e">
        <f t="shared" si="191"/>
        <v>#REF!</v>
      </c>
      <c r="AF414" s="20" t="e">
        <f t="shared" si="192"/>
        <v>#REF!</v>
      </c>
      <c r="AH414" s="20" t="e">
        <f t="shared" si="193"/>
        <v>#REF!</v>
      </c>
      <c r="AI414" s="20" t="e">
        <f t="shared" si="194"/>
        <v>#REF!</v>
      </c>
      <c r="AJ414" s="20" t="e">
        <f t="shared" si="195"/>
        <v>#REF!</v>
      </c>
      <c r="AX414" s="20" t="e">
        <f t="shared" si="164"/>
        <v>#REF!</v>
      </c>
      <c r="AY414" s="20" t="e">
        <f t="shared" si="165"/>
        <v>#REF!</v>
      </c>
      <c r="AZ414" s="20" t="e">
        <f t="shared" si="166"/>
        <v>#REF!</v>
      </c>
      <c r="BA414" s="20" t="e">
        <f t="shared" si="167"/>
        <v>#REF!</v>
      </c>
      <c r="BB414" s="20" t="e">
        <f t="shared" si="168"/>
        <v>#REF!</v>
      </c>
      <c r="BC414" s="20" t="e">
        <f t="shared" si="169"/>
        <v>#REF!</v>
      </c>
      <c r="BD414" s="20" t="e">
        <f t="shared" si="170"/>
        <v>#REF!</v>
      </c>
      <c r="BE414" s="39" t="e">
        <f t="shared" si="171"/>
        <v>#REF!</v>
      </c>
    </row>
    <row r="415" spans="1:57" ht="13.8" x14ac:dyDescent="0.25">
      <c r="A415" s="25">
        <v>185</v>
      </c>
      <c r="B415" s="43" t="e">
        <f>Samples!#REF!</f>
        <v>#REF!</v>
      </c>
      <c r="C415" s="43" t="e">
        <f>Samples!#REF!</f>
        <v>#REF!</v>
      </c>
      <c r="D415" s="43" t="e">
        <f>Samples!#REF!</f>
        <v>#REF!</v>
      </c>
      <c r="F415" s="20" t="e">
        <f t="shared" si="172"/>
        <v>#REF!</v>
      </c>
      <c r="G415" s="20" t="e">
        <f t="shared" si="173"/>
        <v>#REF!</v>
      </c>
      <c r="H415" s="20" t="e">
        <f t="shared" si="174"/>
        <v>#REF!</v>
      </c>
      <c r="J415" s="20" t="e">
        <f t="shared" si="175"/>
        <v>#REF!</v>
      </c>
      <c r="K415" s="20" t="e">
        <f t="shared" si="176"/>
        <v>#REF!</v>
      </c>
      <c r="L415" s="20" t="e">
        <f t="shared" si="177"/>
        <v>#REF!</v>
      </c>
      <c r="N415" s="20" t="e">
        <f t="shared" si="178"/>
        <v>#REF!</v>
      </c>
      <c r="O415" s="20" t="e">
        <f t="shared" si="179"/>
        <v>#REF!</v>
      </c>
      <c r="P415" s="20" t="e">
        <f t="shared" si="180"/>
        <v>#REF!</v>
      </c>
      <c r="R415" s="22" t="e">
        <f t="shared" si="181"/>
        <v>#REF!</v>
      </c>
      <c r="S415" s="23" t="e">
        <f t="shared" si="182"/>
        <v>#REF!</v>
      </c>
      <c r="T415" s="23" t="e">
        <f t="shared" si="183"/>
        <v>#REF!</v>
      </c>
      <c r="V415" s="20" t="e">
        <f t="shared" si="184"/>
        <v>#REF!</v>
      </c>
      <c r="W415" s="20" t="e">
        <f t="shared" si="185"/>
        <v>#REF!</v>
      </c>
      <c r="X415" s="20" t="e">
        <f t="shared" si="186"/>
        <v>#REF!</v>
      </c>
      <c r="Z415" s="20" t="e">
        <f t="shared" si="187"/>
        <v>#REF!</v>
      </c>
      <c r="AA415" s="20" t="e">
        <f t="shared" si="188"/>
        <v>#REF!</v>
      </c>
      <c r="AB415" s="20" t="e">
        <f t="shared" si="189"/>
        <v>#REF!</v>
      </c>
      <c r="AD415" s="20" t="e">
        <f t="shared" si="190"/>
        <v>#REF!</v>
      </c>
      <c r="AE415" s="20" t="e">
        <f t="shared" si="191"/>
        <v>#REF!</v>
      </c>
      <c r="AF415" s="20" t="e">
        <f t="shared" si="192"/>
        <v>#REF!</v>
      </c>
      <c r="AH415" s="20" t="e">
        <f t="shared" si="193"/>
        <v>#REF!</v>
      </c>
      <c r="AI415" s="20" t="e">
        <f t="shared" si="194"/>
        <v>#REF!</v>
      </c>
      <c r="AJ415" s="20" t="e">
        <f t="shared" si="195"/>
        <v>#REF!</v>
      </c>
      <c r="AX415" s="20" t="e">
        <f t="shared" si="164"/>
        <v>#REF!</v>
      </c>
      <c r="AY415" s="20" t="e">
        <f t="shared" si="165"/>
        <v>#REF!</v>
      </c>
      <c r="AZ415" s="20" t="e">
        <f t="shared" si="166"/>
        <v>#REF!</v>
      </c>
      <c r="BA415" s="20" t="e">
        <f t="shared" si="167"/>
        <v>#REF!</v>
      </c>
      <c r="BB415" s="20" t="e">
        <f t="shared" si="168"/>
        <v>#REF!</v>
      </c>
      <c r="BC415" s="20" t="e">
        <f t="shared" si="169"/>
        <v>#REF!</v>
      </c>
      <c r="BD415" s="20" t="e">
        <f t="shared" si="170"/>
        <v>#REF!</v>
      </c>
      <c r="BE415" s="39" t="e">
        <f t="shared" si="171"/>
        <v>#REF!</v>
      </c>
    </row>
    <row r="416" spans="1:57" ht="13.8" x14ac:dyDescent="0.25">
      <c r="A416" s="25">
        <v>186</v>
      </c>
      <c r="B416" s="43" t="e">
        <f>Samples!#REF!</f>
        <v>#REF!</v>
      </c>
      <c r="C416" s="43" t="e">
        <f>Samples!#REF!</f>
        <v>#REF!</v>
      </c>
      <c r="D416" s="43" t="e">
        <f>Samples!#REF!</f>
        <v>#REF!</v>
      </c>
      <c r="F416" s="20" t="e">
        <f t="shared" si="172"/>
        <v>#REF!</v>
      </c>
      <c r="G416" s="20" t="e">
        <f t="shared" si="173"/>
        <v>#REF!</v>
      </c>
      <c r="H416" s="20" t="e">
        <f t="shared" si="174"/>
        <v>#REF!</v>
      </c>
      <c r="J416" s="20" t="e">
        <f t="shared" si="175"/>
        <v>#REF!</v>
      </c>
      <c r="K416" s="20" t="e">
        <f t="shared" si="176"/>
        <v>#REF!</v>
      </c>
      <c r="L416" s="20" t="e">
        <f t="shared" si="177"/>
        <v>#REF!</v>
      </c>
      <c r="N416" s="20" t="e">
        <f t="shared" si="178"/>
        <v>#REF!</v>
      </c>
      <c r="O416" s="20" t="e">
        <f t="shared" si="179"/>
        <v>#REF!</v>
      </c>
      <c r="P416" s="20" t="e">
        <f t="shared" si="180"/>
        <v>#REF!</v>
      </c>
      <c r="R416" s="22" t="e">
        <f t="shared" si="181"/>
        <v>#REF!</v>
      </c>
      <c r="S416" s="23" t="e">
        <f t="shared" si="182"/>
        <v>#REF!</v>
      </c>
      <c r="T416" s="23" t="e">
        <f t="shared" si="183"/>
        <v>#REF!</v>
      </c>
      <c r="V416" s="20" t="e">
        <f t="shared" si="184"/>
        <v>#REF!</v>
      </c>
      <c r="W416" s="20" t="e">
        <f t="shared" si="185"/>
        <v>#REF!</v>
      </c>
      <c r="X416" s="20" t="e">
        <f t="shared" si="186"/>
        <v>#REF!</v>
      </c>
      <c r="Z416" s="20" t="e">
        <f t="shared" si="187"/>
        <v>#REF!</v>
      </c>
      <c r="AA416" s="20" t="e">
        <f t="shared" si="188"/>
        <v>#REF!</v>
      </c>
      <c r="AB416" s="20" t="e">
        <f t="shared" si="189"/>
        <v>#REF!</v>
      </c>
      <c r="AD416" s="20" t="e">
        <f t="shared" si="190"/>
        <v>#REF!</v>
      </c>
      <c r="AE416" s="20" t="e">
        <f t="shared" si="191"/>
        <v>#REF!</v>
      </c>
      <c r="AF416" s="20" t="e">
        <f t="shared" si="192"/>
        <v>#REF!</v>
      </c>
      <c r="AH416" s="20" t="e">
        <f t="shared" si="193"/>
        <v>#REF!</v>
      </c>
      <c r="AI416" s="20" t="e">
        <f t="shared" si="194"/>
        <v>#REF!</v>
      </c>
      <c r="AJ416" s="20" t="e">
        <f t="shared" si="195"/>
        <v>#REF!</v>
      </c>
      <c r="AX416" s="20" t="e">
        <f t="shared" si="164"/>
        <v>#REF!</v>
      </c>
      <c r="AY416" s="20" t="e">
        <f t="shared" si="165"/>
        <v>#REF!</v>
      </c>
      <c r="AZ416" s="20" t="e">
        <f t="shared" si="166"/>
        <v>#REF!</v>
      </c>
      <c r="BA416" s="20" t="e">
        <f t="shared" si="167"/>
        <v>#REF!</v>
      </c>
      <c r="BB416" s="20" t="e">
        <f t="shared" si="168"/>
        <v>#REF!</v>
      </c>
      <c r="BC416" s="20" t="e">
        <f t="shared" si="169"/>
        <v>#REF!</v>
      </c>
      <c r="BD416" s="20" t="e">
        <f t="shared" si="170"/>
        <v>#REF!</v>
      </c>
      <c r="BE416" s="39" t="e">
        <f t="shared" si="171"/>
        <v>#REF!</v>
      </c>
    </row>
    <row r="417" spans="1:57" ht="13.8" x14ac:dyDescent="0.25">
      <c r="A417" s="25">
        <v>187</v>
      </c>
      <c r="B417" s="43" t="e">
        <f>Samples!#REF!</f>
        <v>#REF!</v>
      </c>
      <c r="C417" s="43" t="e">
        <f>Samples!#REF!</f>
        <v>#REF!</v>
      </c>
      <c r="D417" s="43" t="e">
        <f>Samples!#REF!</f>
        <v>#REF!</v>
      </c>
      <c r="F417" s="20" t="e">
        <f t="shared" si="172"/>
        <v>#REF!</v>
      </c>
      <c r="G417" s="20" t="e">
        <f t="shared" si="173"/>
        <v>#REF!</v>
      </c>
      <c r="H417" s="20" t="e">
        <f t="shared" si="174"/>
        <v>#REF!</v>
      </c>
      <c r="J417" s="20" t="e">
        <f t="shared" si="175"/>
        <v>#REF!</v>
      </c>
      <c r="K417" s="20" t="e">
        <f t="shared" si="176"/>
        <v>#REF!</v>
      </c>
      <c r="L417" s="20" t="e">
        <f t="shared" si="177"/>
        <v>#REF!</v>
      </c>
      <c r="N417" s="20" t="e">
        <f t="shared" si="178"/>
        <v>#REF!</v>
      </c>
      <c r="O417" s="20" t="e">
        <f t="shared" si="179"/>
        <v>#REF!</v>
      </c>
      <c r="P417" s="20" t="e">
        <f t="shared" si="180"/>
        <v>#REF!</v>
      </c>
      <c r="R417" s="22" t="e">
        <f t="shared" si="181"/>
        <v>#REF!</v>
      </c>
      <c r="S417" s="23" t="e">
        <f t="shared" si="182"/>
        <v>#REF!</v>
      </c>
      <c r="T417" s="23" t="e">
        <f t="shared" si="183"/>
        <v>#REF!</v>
      </c>
      <c r="V417" s="20" t="e">
        <f t="shared" si="184"/>
        <v>#REF!</v>
      </c>
      <c r="W417" s="20" t="e">
        <f t="shared" si="185"/>
        <v>#REF!</v>
      </c>
      <c r="X417" s="20" t="e">
        <f t="shared" si="186"/>
        <v>#REF!</v>
      </c>
      <c r="Z417" s="20" t="e">
        <f t="shared" si="187"/>
        <v>#REF!</v>
      </c>
      <c r="AA417" s="20" t="e">
        <f t="shared" si="188"/>
        <v>#REF!</v>
      </c>
      <c r="AB417" s="20" t="e">
        <f t="shared" si="189"/>
        <v>#REF!</v>
      </c>
      <c r="AD417" s="20" t="e">
        <f t="shared" si="190"/>
        <v>#REF!</v>
      </c>
      <c r="AE417" s="20" t="e">
        <f t="shared" si="191"/>
        <v>#REF!</v>
      </c>
      <c r="AF417" s="20" t="e">
        <f t="shared" si="192"/>
        <v>#REF!</v>
      </c>
      <c r="AH417" s="20" t="e">
        <f t="shared" si="193"/>
        <v>#REF!</v>
      </c>
      <c r="AI417" s="20" t="e">
        <f t="shared" si="194"/>
        <v>#REF!</v>
      </c>
      <c r="AJ417" s="20" t="e">
        <f t="shared" si="195"/>
        <v>#REF!</v>
      </c>
      <c r="AX417" s="20" t="e">
        <f t="shared" si="164"/>
        <v>#REF!</v>
      </c>
      <c r="AY417" s="20" t="e">
        <f t="shared" si="165"/>
        <v>#REF!</v>
      </c>
      <c r="AZ417" s="20" t="e">
        <f t="shared" si="166"/>
        <v>#REF!</v>
      </c>
      <c r="BA417" s="20" t="e">
        <f t="shared" si="167"/>
        <v>#REF!</v>
      </c>
      <c r="BB417" s="20" t="e">
        <f t="shared" si="168"/>
        <v>#REF!</v>
      </c>
      <c r="BC417" s="20" t="e">
        <f t="shared" si="169"/>
        <v>#REF!</v>
      </c>
      <c r="BD417" s="20" t="e">
        <f t="shared" si="170"/>
        <v>#REF!</v>
      </c>
      <c r="BE417" s="39" t="e">
        <f t="shared" si="171"/>
        <v>#REF!</v>
      </c>
    </row>
    <row r="418" spans="1:57" ht="13.8" x14ac:dyDescent="0.25">
      <c r="A418" s="25">
        <v>188</v>
      </c>
      <c r="B418" s="43" t="e">
        <f>Samples!#REF!</f>
        <v>#REF!</v>
      </c>
      <c r="C418" s="43" t="e">
        <f>Samples!#REF!</f>
        <v>#REF!</v>
      </c>
      <c r="D418" s="43" t="e">
        <f>Samples!#REF!</f>
        <v>#REF!</v>
      </c>
      <c r="F418" s="20" t="e">
        <f t="shared" si="172"/>
        <v>#REF!</v>
      </c>
      <c r="G418" s="20" t="e">
        <f t="shared" si="173"/>
        <v>#REF!</v>
      </c>
      <c r="H418" s="20" t="e">
        <f t="shared" si="174"/>
        <v>#REF!</v>
      </c>
      <c r="J418" s="20" t="e">
        <f t="shared" si="175"/>
        <v>#REF!</v>
      </c>
      <c r="K418" s="20" t="e">
        <f t="shared" si="176"/>
        <v>#REF!</v>
      </c>
      <c r="L418" s="20" t="e">
        <f t="shared" si="177"/>
        <v>#REF!</v>
      </c>
      <c r="N418" s="20" t="e">
        <f t="shared" si="178"/>
        <v>#REF!</v>
      </c>
      <c r="O418" s="20" t="e">
        <f t="shared" si="179"/>
        <v>#REF!</v>
      </c>
      <c r="P418" s="20" t="e">
        <f t="shared" si="180"/>
        <v>#REF!</v>
      </c>
      <c r="R418" s="22" t="e">
        <f t="shared" si="181"/>
        <v>#REF!</v>
      </c>
      <c r="S418" s="23" t="e">
        <f t="shared" si="182"/>
        <v>#REF!</v>
      </c>
      <c r="T418" s="23" t="e">
        <f t="shared" si="183"/>
        <v>#REF!</v>
      </c>
      <c r="V418" s="20" t="e">
        <f t="shared" si="184"/>
        <v>#REF!</v>
      </c>
      <c r="W418" s="20" t="e">
        <f t="shared" si="185"/>
        <v>#REF!</v>
      </c>
      <c r="X418" s="20" t="e">
        <f t="shared" si="186"/>
        <v>#REF!</v>
      </c>
      <c r="Z418" s="20" t="e">
        <f t="shared" si="187"/>
        <v>#REF!</v>
      </c>
      <c r="AA418" s="20" t="e">
        <f t="shared" si="188"/>
        <v>#REF!</v>
      </c>
      <c r="AB418" s="20" t="e">
        <f t="shared" si="189"/>
        <v>#REF!</v>
      </c>
      <c r="AD418" s="20" t="e">
        <f t="shared" si="190"/>
        <v>#REF!</v>
      </c>
      <c r="AE418" s="20" t="e">
        <f t="shared" si="191"/>
        <v>#REF!</v>
      </c>
      <c r="AF418" s="20" t="e">
        <f t="shared" si="192"/>
        <v>#REF!</v>
      </c>
      <c r="AH418" s="20" t="e">
        <f t="shared" si="193"/>
        <v>#REF!</v>
      </c>
      <c r="AI418" s="20" t="e">
        <f t="shared" si="194"/>
        <v>#REF!</v>
      </c>
      <c r="AJ418" s="20" t="e">
        <f t="shared" si="195"/>
        <v>#REF!</v>
      </c>
      <c r="AX418" s="20" t="e">
        <f t="shared" si="164"/>
        <v>#REF!</v>
      </c>
      <c r="AY418" s="20" t="e">
        <f t="shared" si="165"/>
        <v>#REF!</v>
      </c>
      <c r="AZ418" s="20" t="e">
        <f t="shared" si="166"/>
        <v>#REF!</v>
      </c>
      <c r="BA418" s="20" t="e">
        <f t="shared" si="167"/>
        <v>#REF!</v>
      </c>
      <c r="BB418" s="20" t="e">
        <f t="shared" si="168"/>
        <v>#REF!</v>
      </c>
      <c r="BC418" s="20" t="e">
        <f t="shared" si="169"/>
        <v>#REF!</v>
      </c>
      <c r="BD418" s="20" t="e">
        <f t="shared" si="170"/>
        <v>#REF!</v>
      </c>
      <c r="BE418" s="39" t="e">
        <f t="shared" si="171"/>
        <v>#REF!</v>
      </c>
    </row>
    <row r="419" spans="1:57" ht="13.8" x14ac:dyDescent="0.25">
      <c r="A419" s="25">
        <v>189</v>
      </c>
      <c r="B419" s="43" t="e">
        <f>Samples!#REF!</f>
        <v>#REF!</v>
      </c>
      <c r="C419" s="43" t="e">
        <f>Samples!#REF!</f>
        <v>#REF!</v>
      </c>
      <c r="D419" s="43" t="e">
        <f>Samples!#REF!</f>
        <v>#REF!</v>
      </c>
      <c r="F419" s="20" t="e">
        <f t="shared" si="172"/>
        <v>#REF!</v>
      </c>
      <c r="G419" s="20" t="e">
        <f t="shared" si="173"/>
        <v>#REF!</v>
      </c>
      <c r="H419" s="20" t="e">
        <f t="shared" si="174"/>
        <v>#REF!</v>
      </c>
      <c r="J419" s="20" t="e">
        <f t="shared" si="175"/>
        <v>#REF!</v>
      </c>
      <c r="K419" s="20" t="e">
        <f t="shared" si="176"/>
        <v>#REF!</v>
      </c>
      <c r="L419" s="20" t="e">
        <f t="shared" si="177"/>
        <v>#REF!</v>
      </c>
      <c r="N419" s="20" t="e">
        <f t="shared" si="178"/>
        <v>#REF!</v>
      </c>
      <c r="O419" s="20" t="e">
        <f t="shared" si="179"/>
        <v>#REF!</v>
      </c>
      <c r="P419" s="20" t="e">
        <f t="shared" si="180"/>
        <v>#REF!</v>
      </c>
      <c r="R419" s="22" t="e">
        <f t="shared" si="181"/>
        <v>#REF!</v>
      </c>
      <c r="S419" s="23" t="e">
        <f t="shared" si="182"/>
        <v>#REF!</v>
      </c>
      <c r="T419" s="23" t="e">
        <f t="shared" si="183"/>
        <v>#REF!</v>
      </c>
      <c r="V419" s="20" t="e">
        <f t="shared" si="184"/>
        <v>#REF!</v>
      </c>
      <c r="W419" s="20" t="e">
        <f t="shared" si="185"/>
        <v>#REF!</v>
      </c>
      <c r="X419" s="20" t="e">
        <f t="shared" si="186"/>
        <v>#REF!</v>
      </c>
      <c r="Z419" s="20" t="e">
        <f t="shared" si="187"/>
        <v>#REF!</v>
      </c>
      <c r="AA419" s="20" t="e">
        <f t="shared" si="188"/>
        <v>#REF!</v>
      </c>
      <c r="AB419" s="20" t="e">
        <f t="shared" si="189"/>
        <v>#REF!</v>
      </c>
      <c r="AD419" s="20" t="e">
        <f t="shared" si="190"/>
        <v>#REF!</v>
      </c>
      <c r="AE419" s="20" t="e">
        <f t="shared" si="191"/>
        <v>#REF!</v>
      </c>
      <c r="AF419" s="20" t="e">
        <f t="shared" si="192"/>
        <v>#REF!</v>
      </c>
      <c r="AH419" s="20" t="e">
        <f t="shared" si="193"/>
        <v>#REF!</v>
      </c>
      <c r="AI419" s="20" t="e">
        <f t="shared" si="194"/>
        <v>#REF!</v>
      </c>
      <c r="AJ419" s="20" t="e">
        <f t="shared" si="195"/>
        <v>#REF!</v>
      </c>
      <c r="AX419" s="20" t="e">
        <f t="shared" si="164"/>
        <v>#REF!</v>
      </c>
      <c r="AY419" s="20" t="e">
        <f t="shared" si="165"/>
        <v>#REF!</v>
      </c>
      <c r="AZ419" s="20" t="e">
        <f t="shared" si="166"/>
        <v>#REF!</v>
      </c>
      <c r="BA419" s="20" t="e">
        <f t="shared" si="167"/>
        <v>#REF!</v>
      </c>
      <c r="BB419" s="20" t="e">
        <f t="shared" si="168"/>
        <v>#REF!</v>
      </c>
      <c r="BC419" s="20" t="e">
        <f t="shared" si="169"/>
        <v>#REF!</v>
      </c>
      <c r="BD419" s="20" t="e">
        <f t="shared" si="170"/>
        <v>#REF!</v>
      </c>
      <c r="BE419" s="39" t="e">
        <f t="shared" si="171"/>
        <v>#REF!</v>
      </c>
    </row>
    <row r="420" spans="1:57" ht="13.8" x14ac:dyDescent="0.25">
      <c r="A420" s="25">
        <v>190</v>
      </c>
      <c r="B420" s="43" t="e">
        <f>Samples!#REF!</f>
        <v>#REF!</v>
      </c>
      <c r="C420" s="43" t="e">
        <f>Samples!#REF!</f>
        <v>#REF!</v>
      </c>
      <c r="D420" s="43" t="e">
        <f>Samples!#REF!</f>
        <v>#REF!</v>
      </c>
      <c r="F420" s="20" t="e">
        <f t="shared" si="172"/>
        <v>#REF!</v>
      </c>
      <c r="G420" s="20" t="e">
        <f t="shared" si="173"/>
        <v>#REF!</v>
      </c>
      <c r="H420" s="20" t="e">
        <f t="shared" si="174"/>
        <v>#REF!</v>
      </c>
      <c r="J420" s="20" t="e">
        <f t="shared" si="175"/>
        <v>#REF!</v>
      </c>
      <c r="K420" s="20" t="e">
        <f t="shared" si="176"/>
        <v>#REF!</v>
      </c>
      <c r="L420" s="20" t="e">
        <f t="shared" si="177"/>
        <v>#REF!</v>
      </c>
      <c r="N420" s="20" t="e">
        <f t="shared" si="178"/>
        <v>#REF!</v>
      </c>
      <c r="O420" s="20" t="e">
        <f t="shared" si="179"/>
        <v>#REF!</v>
      </c>
      <c r="P420" s="20" t="e">
        <f t="shared" si="180"/>
        <v>#REF!</v>
      </c>
      <c r="R420" s="22" t="e">
        <f t="shared" si="181"/>
        <v>#REF!</v>
      </c>
      <c r="S420" s="23" t="e">
        <f t="shared" si="182"/>
        <v>#REF!</v>
      </c>
      <c r="T420" s="23" t="e">
        <f t="shared" si="183"/>
        <v>#REF!</v>
      </c>
      <c r="V420" s="20" t="e">
        <f t="shared" si="184"/>
        <v>#REF!</v>
      </c>
      <c r="W420" s="20" t="e">
        <f t="shared" si="185"/>
        <v>#REF!</v>
      </c>
      <c r="X420" s="20" t="e">
        <f t="shared" si="186"/>
        <v>#REF!</v>
      </c>
      <c r="Z420" s="20" t="e">
        <f t="shared" si="187"/>
        <v>#REF!</v>
      </c>
      <c r="AA420" s="20" t="e">
        <f t="shared" si="188"/>
        <v>#REF!</v>
      </c>
      <c r="AB420" s="20" t="e">
        <f t="shared" si="189"/>
        <v>#REF!</v>
      </c>
      <c r="AD420" s="20" t="e">
        <f t="shared" si="190"/>
        <v>#REF!</v>
      </c>
      <c r="AE420" s="20" t="e">
        <f t="shared" si="191"/>
        <v>#REF!</v>
      </c>
      <c r="AF420" s="20" t="e">
        <f t="shared" si="192"/>
        <v>#REF!</v>
      </c>
      <c r="AH420" s="20" t="e">
        <f t="shared" si="193"/>
        <v>#REF!</v>
      </c>
      <c r="AI420" s="20" t="e">
        <f t="shared" si="194"/>
        <v>#REF!</v>
      </c>
      <c r="AJ420" s="20" t="e">
        <f t="shared" si="195"/>
        <v>#REF!</v>
      </c>
      <c r="AX420" s="20" t="e">
        <f t="shared" si="164"/>
        <v>#REF!</v>
      </c>
      <c r="AY420" s="20" t="e">
        <f t="shared" si="165"/>
        <v>#REF!</v>
      </c>
      <c r="AZ420" s="20" t="e">
        <f t="shared" si="166"/>
        <v>#REF!</v>
      </c>
      <c r="BA420" s="20" t="e">
        <f t="shared" si="167"/>
        <v>#REF!</v>
      </c>
      <c r="BB420" s="20" t="e">
        <f t="shared" si="168"/>
        <v>#REF!</v>
      </c>
      <c r="BC420" s="20" t="e">
        <f t="shared" si="169"/>
        <v>#REF!</v>
      </c>
      <c r="BD420" s="20" t="e">
        <f t="shared" si="170"/>
        <v>#REF!</v>
      </c>
      <c r="BE420" s="39" t="e">
        <f t="shared" si="171"/>
        <v>#REF!</v>
      </c>
    </row>
    <row r="421" spans="1:57" ht="13.8" x14ac:dyDescent="0.25">
      <c r="A421" s="25">
        <v>191</v>
      </c>
      <c r="B421" s="43" t="e">
        <f>Samples!#REF!</f>
        <v>#REF!</v>
      </c>
      <c r="C421" s="43" t="e">
        <f>Samples!#REF!</f>
        <v>#REF!</v>
      </c>
      <c r="D421" s="43" t="e">
        <f>Samples!#REF!</f>
        <v>#REF!</v>
      </c>
      <c r="F421" s="20" t="e">
        <f t="shared" si="172"/>
        <v>#REF!</v>
      </c>
      <c r="G421" s="20" t="e">
        <f t="shared" si="173"/>
        <v>#REF!</v>
      </c>
      <c r="H421" s="20" t="e">
        <f t="shared" si="174"/>
        <v>#REF!</v>
      </c>
      <c r="J421" s="20" t="e">
        <f t="shared" si="175"/>
        <v>#REF!</v>
      </c>
      <c r="K421" s="20" t="e">
        <f t="shared" si="176"/>
        <v>#REF!</v>
      </c>
      <c r="L421" s="20" t="e">
        <f t="shared" si="177"/>
        <v>#REF!</v>
      </c>
      <c r="N421" s="20" t="e">
        <f t="shared" si="178"/>
        <v>#REF!</v>
      </c>
      <c r="O421" s="20" t="e">
        <f t="shared" si="179"/>
        <v>#REF!</v>
      </c>
      <c r="P421" s="20" t="e">
        <f t="shared" si="180"/>
        <v>#REF!</v>
      </c>
      <c r="R421" s="22" t="e">
        <f t="shared" si="181"/>
        <v>#REF!</v>
      </c>
      <c r="S421" s="23" t="e">
        <f t="shared" si="182"/>
        <v>#REF!</v>
      </c>
      <c r="T421" s="23" t="e">
        <f t="shared" si="183"/>
        <v>#REF!</v>
      </c>
      <c r="V421" s="20" t="e">
        <f t="shared" si="184"/>
        <v>#REF!</v>
      </c>
      <c r="W421" s="20" t="e">
        <f t="shared" si="185"/>
        <v>#REF!</v>
      </c>
      <c r="X421" s="20" t="e">
        <f t="shared" si="186"/>
        <v>#REF!</v>
      </c>
      <c r="Z421" s="20" t="e">
        <f t="shared" si="187"/>
        <v>#REF!</v>
      </c>
      <c r="AA421" s="20" t="e">
        <f t="shared" si="188"/>
        <v>#REF!</v>
      </c>
      <c r="AB421" s="20" t="e">
        <f t="shared" si="189"/>
        <v>#REF!</v>
      </c>
      <c r="AD421" s="20" t="e">
        <f t="shared" si="190"/>
        <v>#REF!</v>
      </c>
      <c r="AE421" s="20" t="e">
        <f t="shared" si="191"/>
        <v>#REF!</v>
      </c>
      <c r="AF421" s="20" t="e">
        <f t="shared" si="192"/>
        <v>#REF!</v>
      </c>
      <c r="AH421" s="20" t="e">
        <f t="shared" si="193"/>
        <v>#REF!</v>
      </c>
      <c r="AI421" s="20" t="e">
        <f t="shared" si="194"/>
        <v>#REF!</v>
      </c>
      <c r="AJ421" s="20" t="e">
        <f t="shared" si="195"/>
        <v>#REF!</v>
      </c>
      <c r="AX421" s="20" t="e">
        <f t="shared" si="164"/>
        <v>#REF!</v>
      </c>
      <c r="AY421" s="20" t="e">
        <f t="shared" si="165"/>
        <v>#REF!</v>
      </c>
      <c r="AZ421" s="20" t="e">
        <f t="shared" si="166"/>
        <v>#REF!</v>
      </c>
      <c r="BA421" s="20" t="e">
        <f t="shared" si="167"/>
        <v>#REF!</v>
      </c>
      <c r="BB421" s="20" t="e">
        <f t="shared" si="168"/>
        <v>#REF!</v>
      </c>
      <c r="BC421" s="20" t="e">
        <f t="shared" si="169"/>
        <v>#REF!</v>
      </c>
      <c r="BD421" s="20" t="e">
        <f t="shared" si="170"/>
        <v>#REF!</v>
      </c>
      <c r="BE421" s="39" t="e">
        <f t="shared" si="171"/>
        <v>#REF!</v>
      </c>
    </row>
    <row r="422" spans="1:57" ht="13.8" x14ac:dyDescent="0.25">
      <c r="A422" s="25">
        <v>192</v>
      </c>
      <c r="B422" s="43" t="e">
        <f>Samples!#REF!</f>
        <v>#REF!</v>
      </c>
      <c r="C422" s="43" t="e">
        <f>Samples!#REF!</f>
        <v>#REF!</v>
      </c>
      <c r="D422" s="43" t="e">
        <f>Samples!#REF!</f>
        <v>#REF!</v>
      </c>
      <c r="F422" s="20" t="e">
        <f t="shared" si="172"/>
        <v>#REF!</v>
      </c>
      <c r="G422" s="20" t="e">
        <f t="shared" si="173"/>
        <v>#REF!</v>
      </c>
      <c r="H422" s="20" t="e">
        <f t="shared" si="174"/>
        <v>#REF!</v>
      </c>
      <c r="J422" s="20" t="e">
        <f t="shared" si="175"/>
        <v>#REF!</v>
      </c>
      <c r="K422" s="20" t="e">
        <f t="shared" si="176"/>
        <v>#REF!</v>
      </c>
      <c r="L422" s="20" t="e">
        <f t="shared" si="177"/>
        <v>#REF!</v>
      </c>
      <c r="N422" s="20" t="e">
        <f t="shared" si="178"/>
        <v>#REF!</v>
      </c>
      <c r="O422" s="20" t="e">
        <f t="shared" si="179"/>
        <v>#REF!</v>
      </c>
      <c r="P422" s="20" t="e">
        <f t="shared" si="180"/>
        <v>#REF!</v>
      </c>
      <c r="R422" s="22" t="e">
        <f t="shared" si="181"/>
        <v>#REF!</v>
      </c>
      <c r="S422" s="23" t="e">
        <f t="shared" si="182"/>
        <v>#REF!</v>
      </c>
      <c r="T422" s="23" t="e">
        <f t="shared" si="183"/>
        <v>#REF!</v>
      </c>
      <c r="V422" s="20" t="e">
        <f t="shared" si="184"/>
        <v>#REF!</v>
      </c>
      <c r="W422" s="20" t="e">
        <f t="shared" si="185"/>
        <v>#REF!</v>
      </c>
      <c r="X422" s="20" t="e">
        <f t="shared" si="186"/>
        <v>#REF!</v>
      </c>
      <c r="Z422" s="20" t="e">
        <f t="shared" si="187"/>
        <v>#REF!</v>
      </c>
      <c r="AA422" s="20" t="e">
        <f t="shared" si="188"/>
        <v>#REF!</v>
      </c>
      <c r="AB422" s="20" t="e">
        <f t="shared" si="189"/>
        <v>#REF!</v>
      </c>
      <c r="AD422" s="20" t="e">
        <f t="shared" si="190"/>
        <v>#REF!</v>
      </c>
      <c r="AE422" s="20" t="e">
        <f t="shared" si="191"/>
        <v>#REF!</v>
      </c>
      <c r="AF422" s="20" t="e">
        <f t="shared" si="192"/>
        <v>#REF!</v>
      </c>
      <c r="AH422" s="20" t="e">
        <f t="shared" si="193"/>
        <v>#REF!</v>
      </c>
      <c r="AI422" s="20" t="e">
        <f t="shared" si="194"/>
        <v>#REF!</v>
      </c>
      <c r="AJ422" s="20" t="e">
        <f t="shared" si="195"/>
        <v>#REF!</v>
      </c>
      <c r="AX422" s="20" t="e">
        <f t="shared" si="164"/>
        <v>#REF!</v>
      </c>
      <c r="AY422" s="20" t="e">
        <f t="shared" si="165"/>
        <v>#REF!</v>
      </c>
      <c r="AZ422" s="20" t="e">
        <f t="shared" si="166"/>
        <v>#REF!</v>
      </c>
      <c r="BA422" s="20" t="e">
        <f t="shared" si="167"/>
        <v>#REF!</v>
      </c>
      <c r="BB422" s="20" t="e">
        <f t="shared" si="168"/>
        <v>#REF!</v>
      </c>
      <c r="BC422" s="20" t="e">
        <f t="shared" si="169"/>
        <v>#REF!</v>
      </c>
      <c r="BD422" s="20" t="e">
        <f t="shared" si="170"/>
        <v>#REF!</v>
      </c>
      <c r="BE422" s="39" t="e">
        <f t="shared" si="171"/>
        <v>#REF!</v>
      </c>
    </row>
    <row r="423" spans="1:57" ht="13.8" x14ac:dyDescent="0.25">
      <c r="A423" s="25">
        <v>193</v>
      </c>
      <c r="B423" s="43" t="e">
        <f>Samples!#REF!</f>
        <v>#REF!</v>
      </c>
      <c r="C423" s="43" t="e">
        <f>Samples!#REF!</f>
        <v>#REF!</v>
      </c>
      <c r="D423" s="43" t="e">
        <f>Samples!#REF!</f>
        <v>#REF!</v>
      </c>
      <c r="F423" s="20" t="e">
        <f t="shared" si="172"/>
        <v>#REF!</v>
      </c>
      <c r="G423" s="20" t="e">
        <f t="shared" si="173"/>
        <v>#REF!</v>
      </c>
      <c r="H423" s="20" t="e">
        <f t="shared" si="174"/>
        <v>#REF!</v>
      </c>
      <c r="J423" s="20" t="e">
        <f t="shared" si="175"/>
        <v>#REF!</v>
      </c>
      <c r="K423" s="20" t="e">
        <f t="shared" si="176"/>
        <v>#REF!</v>
      </c>
      <c r="L423" s="20" t="e">
        <f t="shared" si="177"/>
        <v>#REF!</v>
      </c>
      <c r="N423" s="20" t="e">
        <f t="shared" si="178"/>
        <v>#REF!</v>
      </c>
      <c r="O423" s="20" t="e">
        <f t="shared" si="179"/>
        <v>#REF!</v>
      </c>
      <c r="P423" s="20" t="e">
        <f t="shared" si="180"/>
        <v>#REF!</v>
      </c>
      <c r="R423" s="22" t="e">
        <f t="shared" si="181"/>
        <v>#REF!</v>
      </c>
      <c r="S423" s="23" t="e">
        <f t="shared" si="182"/>
        <v>#REF!</v>
      </c>
      <c r="T423" s="23" t="e">
        <f t="shared" si="183"/>
        <v>#REF!</v>
      </c>
      <c r="V423" s="20" t="e">
        <f t="shared" si="184"/>
        <v>#REF!</v>
      </c>
      <c r="W423" s="20" t="e">
        <f t="shared" si="185"/>
        <v>#REF!</v>
      </c>
      <c r="X423" s="20" t="e">
        <f t="shared" si="186"/>
        <v>#REF!</v>
      </c>
      <c r="Z423" s="20" t="e">
        <f t="shared" si="187"/>
        <v>#REF!</v>
      </c>
      <c r="AA423" s="20" t="e">
        <f t="shared" si="188"/>
        <v>#REF!</v>
      </c>
      <c r="AB423" s="20" t="e">
        <f t="shared" si="189"/>
        <v>#REF!</v>
      </c>
      <c r="AD423" s="20" t="e">
        <f t="shared" si="190"/>
        <v>#REF!</v>
      </c>
      <c r="AE423" s="20" t="e">
        <f t="shared" si="191"/>
        <v>#REF!</v>
      </c>
      <c r="AF423" s="20" t="e">
        <f t="shared" si="192"/>
        <v>#REF!</v>
      </c>
      <c r="AH423" s="20" t="e">
        <f t="shared" si="193"/>
        <v>#REF!</v>
      </c>
      <c r="AI423" s="20" t="e">
        <f t="shared" si="194"/>
        <v>#REF!</v>
      </c>
      <c r="AJ423" s="20" t="e">
        <f t="shared" si="195"/>
        <v>#REF!</v>
      </c>
      <c r="AX423" s="20" t="e">
        <f t="shared" si="164"/>
        <v>#REF!</v>
      </c>
      <c r="AY423" s="20" t="e">
        <f t="shared" si="165"/>
        <v>#REF!</v>
      </c>
      <c r="AZ423" s="20" t="e">
        <f t="shared" si="166"/>
        <v>#REF!</v>
      </c>
      <c r="BA423" s="20" t="e">
        <f t="shared" si="167"/>
        <v>#REF!</v>
      </c>
      <c r="BB423" s="20" t="e">
        <f t="shared" si="168"/>
        <v>#REF!</v>
      </c>
      <c r="BC423" s="20" t="e">
        <f t="shared" si="169"/>
        <v>#REF!</v>
      </c>
      <c r="BD423" s="20" t="e">
        <f t="shared" si="170"/>
        <v>#REF!</v>
      </c>
      <c r="BE423" s="39" t="e">
        <f t="shared" si="171"/>
        <v>#REF!</v>
      </c>
    </row>
    <row r="424" spans="1:57" ht="13.8" x14ac:dyDescent="0.25">
      <c r="A424" s="25">
        <v>194</v>
      </c>
      <c r="B424" s="43" t="e">
        <f>Samples!#REF!</f>
        <v>#REF!</v>
      </c>
      <c r="C424" s="43" t="e">
        <f>Samples!#REF!</f>
        <v>#REF!</v>
      </c>
      <c r="D424" s="43" t="e">
        <f>Samples!#REF!</f>
        <v>#REF!</v>
      </c>
      <c r="F424" s="20" t="e">
        <f t="shared" si="172"/>
        <v>#REF!</v>
      </c>
      <c r="G424" s="20" t="e">
        <f t="shared" si="173"/>
        <v>#REF!</v>
      </c>
      <c r="H424" s="20" t="e">
        <f t="shared" si="174"/>
        <v>#REF!</v>
      </c>
      <c r="J424" s="20" t="e">
        <f t="shared" si="175"/>
        <v>#REF!</v>
      </c>
      <c r="K424" s="20" t="e">
        <f t="shared" si="176"/>
        <v>#REF!</v>
      </c>
      <c r="L424" s="20" t="e">
        <f t="shared" si="177"/>
        <v>#REF!</v>
      </c>
      <c r="N424" s="20" t="e">
        <f t="shared" si="178"/>
        <v>#REF!</v>
      </c>
      <c r="O424" s="20" t="e">
        <f t="shared" si="179"/>
        <v>#REF!</v>
      </c>
      <c r="P424" s="20" t="e">
        <f t="shared" si="180"/>
        <v>#REF!</v>
      </c>
      <c r="R424" s="22" t="e">
        <f t="shared" si="181"/>
        <v>#REF!</v>
      </c>
      <c r="S424" s="23" t="e">
        <f t="shared" si="182"/>
        <v>#REF!</v>
      </c>
      <c r="T424" s="23" t="e">
        <f t="shared" si="183"/>
        <v>#REF!</v>
      </c>
      <c r="V424" s="20" t="e">
        <f t="shared" si="184"/>
        <v>#REF!</v>
      </c>
      <c r="W424" s="20" t="e">
        <f t="shared" si="185"/>
        <v>#REF!</v>
      </c>
      <c r="X424" s="20" t="e">
        <f t="shared" si="186"/>
        <v>#REF!</v>
      </c>
      <c r="Z424" s="20" t="e">
        <f t="shared" si="187"/>
        <v>#REF!</v>
      </c>
      <c r="AA424" s="20" t="e">
        <f t="shared" si="188"/>
        <v>#REF!</v>
      </c>
      <c r="AB424" s="20" t="e">
        <f t="shared" si="189"/>
        <v>#REF!</v>
      </c>
      <c r="AD424" s="20" t="e">
        <f t="shared" si="190"/>
        <v>#REF!</v>
      </c>
      <c r="AE424" s="20" t="e">
        <f t="shared" si="191"/>
        <v>#REF!</v>
      </c>
      <c r="AF424" s="20" t="e">
        <f t="shared" si="192"/>
        <v>#REF!</v>
      </c>
      <c r="AH424" s="20" t="e">
        <f t="shared" si="193"/>
        <v>#REF!</v>
      </c>
      <c r="AI424" s="20" t="e">
        <f t="shared" si="194"/>
        <v>#REF!</v>
      </c>
      <c r="AJ424" s="20" t="e">
        <f t="shared" si="195"/>
        <v>#REF!</v>
      </c>
      <c r="AX424" s="20" t="e">
        <f t="shared" ref="AX424:AX454" si="196">(R424-R198)</f>
        <v>#REF!</v>
      </c>
      <c r="AY424" s="20" t="e">
        <f t="shared" ref="AY424:AY454" si="197">POWER(AX424,2)</f>
        <v>#REF!</v>
      </c>
      <c r="AZ424" s="20" t="e">
        <f t="shared" ref="AZ424:AZ454" si="198">(S424-S198)</f>
        <v>#REF!</v>
      </c>
      <c r="BA424" s="20" t="e">
        <f t="shared" ref="BA424:BA454" si="199">POWER(AZ424,2)</f>
        <v>#REF!</v>
      </c>
      <c r="BB424" s="20" t="e">
        <f t="shared" ref="BB424:BB454" si="200">(T424-T198)</f>
        <v>#REF!</v>
      </c>
      <c r="BC424" s="20" t="e">
        <f t="shared" ref="BC424:BC454" si="201">POWER(BB424,2)</f>
        <v>#REF!</v>
      </c>
      <c r="BD424" s="20" t="e">
        <f t="shared" ref="BD424:BD454" si="202">AY424+BA424+BC424</f>
        <v>#REF!</v>
      </c>
      <c r="BE424" s="39" t="e">
        <f t="shared" ref="BE424:BE454" si="203">SQRT(BD424)</f>
        <v>#REF!</v>
      </c>
    </row>
    <row r="425" spans="1:57" ht="13.8" x14ac:dyDescent="0.25">
      <c r="A425" s="25">
        <v>195</v>
      </c>
      <c r="B425" s="43" t="e">
        <f>Samples!#REF!</f>
        <v>#REF!</v>
      </c>
      <c r="C425" s="43" t="e">
        <f>Samples!#REF!</f>
        <v>#REF!</v>
      </c>
      <c r="D425" s="43" t="e">
        <f>Samples!#REF!</f>
        <v>#REF!</v>
      </c>
      <c r="F425" s="20" t="e">
        <f t="shared" si="172"/>
        <v>#REF!</v>
      </c>
      <c r="G425" s="20" t="e">
        <f t="shared" si="173"/>
        <v>#REF!</v>
      </c>
      <c r="H425" s="20" t="e">
        <f t="shared" si="174"/>
        <v>#REF!</v>
      </c>
      <c r="J425" s="20" t="e">
        <f t="shared" si="175"/>
        <v>#REF!</v>
      </c>
      <c r="K425" s="20" t="e">
        <f t="shared" si="176"/>
        <v>#REF!</v>
      </c>
      <c r="L425" s="20" t="e">
        <f t="shared" si="177"/>
        <v>#REF!</v>
      </c>
      <c r="N425" s="20" t="e">
        <f t="shared" si="178"/>
        <v>#REF!</v>
      </c>
      <c r="O425" s="20" t="e">
        <f t="shared" si="179"/>
        <v>#REF!</v>
      </c>
      <c r="P425" s="20" t="e">
        <f t="shared" si="180"/>
        <v>#REF!</v>
      </c>
      <c r="R425" s="22" t="e">
        <f t="shared" si="181"/>
        <v>#REF!</v>
      </c>
      <c r="S425" s="23" t="e">
        <f t="shared" si="182"/>
        <v>#REF!</v>
      </c>
      <c r="T425" s="23" t="e">
        <f t="shared" si="183"/>
        <v>#REF!</v>
      </c>
      <c r="V425" s="20" t="e">
        <f t="shared" si="184"/>
        <v>#REF!</v>
      </c>
      <c r="W425" s="20" t="e">
        <f t="shared" si="185"/>
        <v>#REF!</v>
      </c>
      <c r="X425" s="20" t="e">
        <f t="shared" si="186"/>
        <v>#REF!</v>
      </c>
      <c r="Z425" s="20" t="e">
        <f t="shared" si="187"/>
        <v>#REF!</v>
      </c>
      <c r="AA425" s="20" t="e">
        <f t="shared" si="188"/>
        <v>#REF!</v>
      </c>
      <c r="AB425" s="20" t="e">
        <f t="shared" si="189"/>
        <v>#REF!</v>
      </c>
      <c r="AD425" s="20" t="e">
        <f t="shared" si="190"/>
        <v>#REF!</v>
      </c>
      <c r="AE425" s="20" t="e">
        <f t="shared" si="191"/>
        <v>#REF!</v>
      </c>
      <c r="AF425" s="20" t="e">
        <f t="shared" si="192"/>
        <v>#REF!</v>
      </c>
      <c r="AH425" s="20" t="e">
        <f t="shared" si="193"/>
        <v>#REF!</v>
      </c>
      <c r="AI425" s="20" t="e">
        <f t="shared" si="194"/>
        <v>#REF!</v>
      </c>
      <c r="AJ425" s="20" t="e">
        <f t="shared" si="195"/>
        <v>#REF!</v>
      </c>
      <c r="AX425" s="20" t="e">
        <f t="shared" si="196"/>
        <v>#REF!</v>
      </c>
      <c r="AY425" s="20" t="e">
        <f t="shared" si="197"/>
        <v>#REF!</v>
      </c>
      <c r="AZ425" s="20" t="e">
        <f t="shared" si="198"/>
        <v>#REF!</v>
      </c>
      <c r="BA425" s="20" t="e">
        <f t="shared" si="199"/>
        <v>#REF!</v>
      </c>
      <c r="BB425" s="20" t="e">
        <f t="shared" si="200"/>
        <v>#REF!</v>
      </c>
      <c r="BC425" s="20" t="e">
        <f t="shared" si="201"/>
        <v>#REF!</v>
      </c>
      <c r="BD425" s="20" t="e">
        <f t="shared" si="202"/>
        <v>#REF!</v>
      </c>
      <c r="BE425" s="39" t="e">
        <f t="shared" si="203"/>
        <v>#REF!</v>
      </c>
    </row>
    <row r="426" spans="1:57" ht="13.8" x14ac:dyDescent="0.25">
      <c r="A426" s="25">
        <v>196</v>
      </c>
      <c r="B426" s="43" t="e">
        <f>Samples!#REF!</f>
        <v>#REF!</v>
      </c>
      <c r="C426" s="43" t="e">
        <f>Samples!#REF!</f>
        <v>#REF!</v>
      </c>
      <c r="D426" s="43" t="e">
        <f>Samples!#REF!</f>
        <v>#REF!</v>
      </c>
      <c r="F426" s="20" t="e">
        <f t="shared" si="172"/>
        <v>#REF!</v>
      </c>
      <c r="G426" s="20" t="e">
        <f t="shared" si="173"/>
        <v>#REF!</v>
      </c>
      <c r="H426" s="20" t="e">
        <f t="shared" si="174"/>
        <v>#REF!</v>
      </c>
      <c r="J426" s="20" t="e">
        <f t="shared" si="175"/>
        <v>#REF!</v>
      </c>
      <c r="K426" s="20" t="e">
        <f t="shared" si="176"/>
        <v>#REF!</v>
      </c>
      <c r="L426" s="20" t="e">
        <f t="shared" si="177"/>
        <v>#REF!</v>
      </c>
      <c r="N426" s="20" t="e">
        <f t="shared" si="178"/>
        <v>#REF!</v>
      </c>
      <c r="O426" s="20" t="e">
        <f t="shared" si="179"/>
        <v>#REF!</v>
      </c>
      <c r="P426" s="20" t="e">
        <f t="shared" si="180"/>
        <v>#REF!</v>
      </c>
      <c r="R426" s="22" t="e">
        <f t="shared" si="181"/>
        <v>#REF!</v>
      </c>
      <c r="S426" s="23" t="e">
        <f t="shared" si="182"/>
        <v>#REF!</v>
      </c>
      <c r="T426" s="23" t="e">
        <f t="shared" si="183"/>
        <v>#REF!</v>
      </c>
      <c r="V426" s="20" t="e">
        <f t="shared" si="184"/>
        <v>#REF!</v>
      </c>
      <c r="W426" s="20" t="e">
        <f t="shared" si="185"/>
        <v>#REF!</v>
      </c>
      <c r="X426" s="20" t="e">
        <f t="shared" si="186"/>
        <v>#REF!</v>
      </c>
      <c r="Z426" s="20" t="e">
        <f t="shared" si="187"/>
        <v>#REF!</v>
      </c>
      <c r="AA426" s="20" t="e">
        <f t="shared" si="188"/>
        <v>#REF!</v>
      </c>
      <c r="AB426" s="20" t="e">
        <f t="shared" si="189"/>
        <v>#REF!</v>
      </c>
      <c r="AD426" s="20" t="e">
        <f t="shared" si="190"/>
        <v>#REF!</v>
      </c>
      <c r="AE426" s="20" t="e">
        <f t="shared" si="191"/>
        <v>#REF!</v>
      </c>
      <c r="AF426" s="20" t="e">
        <f t="shared" si="192"/>
        <v>#REF!</v>
      </c>
      <c r="AH426" s="20" t="e">
        <f t="shared" si="193"/>
        <v>#REF!</v>
      </c>
      <c r="AI426" s="20" t="e">
        <f t="shared" si="194"/>
        <v>#REF!</v>
      </c>
      <c r="AJ426" s="20" t="e">
        <f t="shared" si="195"/>
        <v>#REF!</v>
      </c>
      <c r="AX426" s="20" t="e">
        <f t="shared" si="196"/>
        <v>#REF!</v>
      </c>
      <c r="AY426" s="20" t="e">
        <f t="shared" si="197"/>
        <v>#REF!</v>
      </c>
      <c r="AZ426" s="20" t="e">
        <f t="shared" si="198"/>
        <v>#REF!</v>
      </c>
      <c r="BA426" s="20" t="e">
        <f t="shared" si="199"/>
        <v>#REF!</v>
      </c>
      <c r="BB426" s="20" t="e">
        <f t="shared" si="200"/>
        <v>#REF!</v>
      </c>
      <c r="BC426" s="20" t="e">
        <f t="shared" si="201"/>
        <v>#REF!</v>
      </c>
      <c r="BD426" s="20" t="e">
        <f t="shared" si="202"/>
        <v>#REF!</v>
      </c>
      <c r="BE426" s="39" t="e">
        <f t="shared" si="203"/>
        <v>#REF!</v>
      </c>
    </row>
    <row r="427" spans="1:57" ht="13.8" x14ac:dyDescent="0.25">
      <c r="A427" s="25">
        <v>197</v>
      </c>
      <c r="B427" s="43" t="e">
        <f>Samples!#REF!</f>
        <v>#REF!</v>
      </c>
      <c r="C427" s="43" t="e">
        <f>Samples!#REF!</f>
        <v>#REF!</v>
      </c>
      <c r="D427" s="43" t="e">
        <f>Samples!#REF!</f>
        <v>#REF!</v>
      </c>
      <c r="F427" s="20" t="e">
        <f t="shared" si="172"/>
        <v>#REF!</v>
      </c>
      <c r="G427" s="20" t="e">
        <f t="shared" si="173"/>
        <v>#REF!</v>
      </c>
      <c r="H427" s="20" t="e">
        <f t="shared" si="174"/>
        <v>#REF!</v>
      </c>
      <c r="J427" s="20" t="e">
        <f t="shared" si="175"/>
        <v>#REF!</v>
      </c>
      <c r="K427" s="20" t="e">
        <f t="shared" si="176"/>
        <v>#REF!</v>
      </c>
      <c r="L427" s="20" t="e">
        <f t="shared" si="177"/>
        <v>#REF!</v>
      </c>
      <c r="N427" s="20" t="e">
        <f t="shared" si="178"/>
        <v>#REF!</v>
      </c>
      <c r="O427" s="20" t="e">
        <f t="shared" si="179"/>
        <v>#REF!</v>
      </c>
      <c r="P427" s="20" t="e">
        <f t="shared" si="180"/>
        <v>#REF!</v>
      </c>
      <c r="R427" s="22" t="e">
        <f t="shared" si="181"/>
        <v>#REF!</v>
      </c>
      <c r="S427" s="23" t="e">
        <f t="shared" si="182"/>
        <v>#REF!</v>
      </c>
      <c r="T427" s="23" t="e">
        <f t="shared" si="183"/>
        <v>#REF!</v>
      </c>
      <c r="V427" s="20" t="e">
        <f t="shared" si="184"/>
        <v>#REF!</v>
      </c>
      <c r="W427" s="20" t="e">
        <f t="shared" si="185"/>
        <v>#REF!</v>
      </c>
      <c r="X427" s="20" t="e">
        <f t="shared" si="186"/>
        <v>#REF!</v>
      </c>
      <c r="Z427" s="20" t="e">
        <f t="shared" si="187"/>
        <v>#REF!</v>
      </c>
      <c r="AA427" s="20" t="e">
        <f t="shared" si="188"/>
        <v>#REF!</v>
      </c>
      <c r="AB427" s="20" t="e">
        <f t="shared" si="189"/>
        <v>#REF!</v>
      </c>
      <c r="AD427" s="20" t="e">
        <f t="shared" si="190"/>
        <v>#REF!</v>
      </c>
      <c r="AE427" s="20" t="e">
        <f t="shared" si="191"/>
        <v>#REF!</v>
      </c>
      <c r="AF427" s="20" t="e">
        <f t="shared" si="192"/>
        <v>#REF!</v>
      </c>
      <c r="AH427" s="20" t="e">
        <f t="shared" si="193"/>
        <v>#REF!</v>
      </c>
      <c r="AI427" s="20" t="e">
        <f t="shared" si="194"/>
        <v>#REF!</v>
      </c>
      <c r="AJ427" s="20" t="e">
        <f t="shared" si="195"/>
        <v>#REF!</v>
      </c>
      <c r="AX427" s="20" t="e">
        <f t="shared" si="196"/>
        <v>#REF!</v>
      </c>
      <c r="AY427" s="20" t="e">
        <f t="shared" si="197"/>
        <v>#REF!</v>
      </c>
      <c r="AZ427" s="20" t="e">
        <f t="shared" si="198"/>
        <v>#REF!</v>
      </c>
      <c r="BA427" s="20" t="e">
        <f t="shared" si="199"/>
        <v>#REF!</v>
      </c>
      <c r="BB427" s="20" t="e">
        <f t="shared" si="200"/>
        <v>#REF!</v>
      </c>
      <c r="BC427" s="20" t="e">
        <f t="shared" si="201"/>
        <v>#REF!</v>
      </c>
      <c r="BD427" s="20" t="e">
        <f t="shared" si="202"/>
        <v>#REF!</v>
      </c>
      <c r="BE427" s="39" t="e">
        <f t="shared" si="203"/>
        <v>#REF!</v>
      </c>
    </row>
    <row r="428" spans="1:57" ht="13.8" x14ac:dyDescent="0.25">
      <c r="A428" s="25">
        <v>198</v>
      </c>
      <c r="B428" s="43" t="e">
        <f>Samples!#REF!</f>
        <v>#REF!</v>
      </c>
      <c r="C428" s="43" t="e">
        <f>Samples!#REF!</f>
        <v>#REF!</v>
      </c>
      <c r="D428" s="43" t="e">
        <f>Samples!#REF!</f>
        <v>#REF!</v>
      </c>
      <c r="F428" s="20" t="e">
        <f t="shared" si="172"/>
        <v>#REF!</v>
      </c>
      <c r="G428" s="20" t="e">
        <f t="shared" si="173"/>
        <v>#REF!</v>
      </c>
      <c r="H428" s="20" t="e">
        <f t="shared" si="174"/>
        <v>#REF!</v>
      </c>
      <c r="J428" s="20" t="e">
        <f t="shared" si="175"/>
        <v>#REF!</v>
      </c>
      <c r="K428" s="20" t="e">
        <f t="shared" si="176"/>
        <v>#REF!</v>
      </c>
      <c r="L428" s="20" t="e">
        <f t="shared" si="177"/>
        <v>#REF!</v>
      </c>
      <c r="N428" s="20" t="e">
        <f t="shared" si="178"/>
        <v>#REF!</v>
      </c>
      <c r="O428" s="20" t="e">
        <f t="shared" si="179"/>
        <v>#REF!</v>
      </c>
      <c r="P428" s="20" t="e">
        <f t="shared" si="180"/>
        <v>#REF!</v>
      </c>
      <c r="R428" s="22" t="e">
        <f t="shared" si="181"/>
        <v>#REF!</v>
      </c>
      <c r="S428" s="23" t="e">
        <f t="shared" si="182"/>
        <v>#REF!</v>
      </c>
      <c r="T428" s="23" t="e">
        <f t="shared" si="183"/>
        <v>#REF!</v>
      </c>
      <c r="V428" s="20" t="e">
        <f t="shared" si="184"/>
        <v>#REF!</v>
      </c>
      <c r="W428" s="20" t="e">
        <f t="shared" si="185"/>
        <v>#REF!</v>
      </c>
      <c r="X428" s="20" t="e">
        <f t="shared" si="186"/>
        <v>#REF!</v>
      </c>
      <c r="Z428" s="20" t="e">
        <f t="shared" si="187"/>
        <v>#REF!</v>
      </c>
      <c r="AA428" s="20" t="e">
        <f t="shared" si="188"/>
        <v>#REF!</v>
      </c>
      <c r="AB428" s="20" t="e">
        <f t="shared" si="189"/>
        <v>#REF!</v>
      </c>
      <c r="AD428" s="20" t="e">
        <f t="shared" si="190"/>
        <v>#REF!</v>
      </c>
      <c r="AE428" s="20" t="e">
        <f t="shared" si="191"/>
        <v>#REF!</v>
      </c>
      <c r="AF428" s="20" t="e">
        <f t="shared" si="192"/>
        <v>#REF!</v>
      </c>
      <c r="AH428" s="20" t="e">
        <f t="shared" si="193"/>
        <v>#REF!</v>
      </c>
      <c r="AI428" s="20" t="e">
        <f t="shared" si="194"/>
        <v>#REF!</v>
      </c>
      <c r="AJ428" s="20" t="e">
        <f t="shared" si="195"/>
        <v>#REF!</v>
      </c>
      <c r="AX428" s="20" t="e">
        <f t="shared" si="196"/>
        <v>#REF!</v>
      </c>
      <c r="AY428" s="20" t="e">
        <f t="shared" si="197"/>
        <v>#REF!</v>
      </c>
      <c r="AZ428" s="20" t="e">
        <f t="shared" si="198"/>
        <v>#REF!</v>
      </c>
      <c r="BA428" s="20" t="e">
        <f t="shared" si="199"/>
        <v>#REF!</v>
      </c>
      <c r="BB428" s="20" t="e">
        <f t="shared" si="200"/>
        <v>#REF!</v>
      </c>
      <c r="BC428" s="20" t="e">
        <f t="shared" si="201"/>
        <v>#REF!</v>
      </c>
      <c r="BD428" s="20" t="e">
        <f t="shared" si="202"/>
        <v>#REF!</v>
      </c>
      <c r="BE428" s="39" t="e">
        <f t="shared" si="203"/>
        <v>#REF!</v>
      </c>
    </row>
    <row r="429" spans="1:57" ht="13.8" x14ac:dyDescent="0.25">
      <c r="A429" s="25">
        <v>199</v>
      </c>
      <c r="B429" s="43" t="e">
        <f>Samples!#REF!</f>
        <v>#REF!</v>
      </c>
      <c r="C429" s="43" t="e">
        <f>Samples!#REF!</f>
        <v>#REF!</v>
      </c>
      <c r="D429" s="43" t="e">
        <f>Samples!#REF!</f>
        <v>#REF!</v>
      </c>
      <c r="F429" s="20" t="e">
        <f t="shared" si="172"/>
        <v>#REF!</v>
      </c>
      <c r="G429" s="20" t="e">
        <f t="shared" si="173"/>
        <v>#REF!</v>
      </c>
      <c r="H429" s="20" t="e">
        <f t="shared" si="174"/>
        <v>#REF!</v>
      </c>
      <c r="J429" s="20" t="e">
        <f t="shared" si="175"/>
        <v>#REF!</v>
      </c>
      <c r="K429" s="20" t="e">
        <f t="shared" si="176"/>
        <v>#REF!</v>
      </c>
      <c r="L429" s="20" t="e">
        <f t="shared" si="177"/>
        <v>#REF!</v>
      </c>
      <c r="N429" s="20" t="e">
        <f t="shared" si="178"/>
        <v>#REF!</v>
      </c>
      <c r="O429" s="20" t="e">
        <f t="shared" si="179"/>
        <v>#REF!</v>
      </c>
      <c r="P429" s="20" t="e">
        <f t="shared" si="180"/>
        <v>#REF!</v>
      </c>
      <c r="R429" s="22" t="e">
        <f t="shared" si="181"/>
        <v>#REF!</v>
      </c>
      <c r="S429" s="23" t="e">
        <f t="shared" si="182"/>
        <v>#REF!</v>
      </c>
      <c r="T429" s="23" t="e">
        <f t="shared" si="183"/>
        <v>#REF!</v>
      </c>
      <c r="V429" s="20" t="e">
        <f t="shared" si="184"/>
        <v>#REF!</v>
      </c>
      <c r="W429" s="20" t="e">
        <f t="shared" si="185"/>
        <v>#REF!</v>
      </c>
      <c r="X429" s="20" t="e">
        <f t="shared" si="186"/>
        <v>#REF!</v>
      </c>
      <c r="Z429" s="20" t="e">
        <f t="shared" si="187"/>
        <v>#REF!</v>
      </c>
      <c r="AA429" s="20" t="e">
        <f t="shared" si="188"/>
        <v>#REF!</v>
      </c>
      <c r="AB429" s="20" t="e">
        <f t="shared" si="189"/>
        <v>#REF!</v>
      </c>
      <c r="AD429" s="20" t="e">
        <f t="shared" si="190"/>
        <v>#REF!</v>
      </c>
      <c r="AE429" s="20" t="e">
        <f t="shared" si="191"/>
        <v>#REF!</v>
      </c>
      <c r="AF429" s="20" t="e">
        <f t="shared" si="192"/>
        <v>#REF!</v>
      </c>
      <c r="AH429" s="20" t="e">
        <f t="shared" si="193"/>
        <v>#REF!</v>
      </c>
      <c r="AI429" s="20" t="e">
        <f t="shared" si="194"/>
        <v>#REF!</v>
      </c>
      <c r="AJ429" s="20" t="e">
        <f t="shared" si="195"/>
        <v>#REF!</v>
      </c>
      <c r="AX429" s="20" t="e">
        <f t="shared" si="196"/>
        <v>#REF!</v>
      </c>
      <c r="AY429" s="20" t="e">
        <f t="shared" si="197"/>
        <v>#REF!</v>
      </c>
      <c r="AZ429" s="20" t="e">
        <f t="shared" si="198"/>
        <v>#REF!</v>
      </c>
      <c r="BA429" s="20" t="e">
        <f t="shared" si="199"/>
        <v>#REF!</v>
      </c>
      <c r="BB429" s="20" t="e">
        <f t="shared" si="200"/>
        <v>#REF!</v>
      </c>
      <c r="BC429" s="20" t="e">
        <f t="shared" si="201"/>
        <v>#REF!</v>
      </c>
      <c r="BD429" s="20" t="e">
        <f t="shared" si="202"/>
        <v>#REF!</v>
      </c>
      <c r="BE429" s="39" t="e">
        <f t="shared" si="203"/>
        <v>#REF!</v>
      </c>
    </row>
    <row r="430" spans="1:57" ht="13.8" x14ac:dyDescent="0.25">
      <c r="A430" s="25">
        <v>200</v>
      </c>
      <c r="B430" s="43" t="e">
        <f>Samples!#REF!</f>
        <v>#REF!</v>
      </c>
      <c r="C430" s="43" t="e">
        <f>Samples!#REF!</f>
        <v>#REF!</v>
      </c>
      <c r="D430" s="43" t="e">
        <f>Samples!#REF!</f>
        <v>#REF!</v>
      </c>
      <c r="F430" s="20" t="e">
        <f t="shared" si="172"/>
        <v>#REF!</v>
      </c>
      <c r="G430" s="20" t="e">
        <f t="shared" si="173"/>
        <v>#REF!</v>
      </c>
      <c r="H430" s="20" t="e">
        <f t="shared" si="174"/>
        <v>#REF!</v>
      </c>
      <c r="J430" s="20" t="e">
        <f t="shared" si="175"/>
        <v>#REF!</v>
      </c>
      <c r="K430" s="20" t="e">
        <f t="shared" si="176"/>
        <v>#REF!</v>
      </c>
      <c r="L430" s="20" t="e">
        <f t="shared" si="177"/>
        <v>#REF!</v>
      </c>
      <c r="N430" s="20" t="e">
        <f t="shared" si="178"/>
        <v>#REF!</v>
      </c>
      <c r="O430" s="20" t="e">
        <f t="shared" si="179"/>
        <v>#REF!</v>
      </c>
      <c r="P430" s="20" t="e">
        <f t="shared" si="180"/>
        <v>#REF!</v>
      </c>
      <c r="R430" s="22" t="e">
        <f t="shared" si="181"/>
        <v>#REF!</v>
      </c>
      <c r="S430" s="23" t="e">
        <f t="shared" si="182"/>
        <v>#REF!</v>
      </c>
      <c r="T430" s="23" t="e">
        <f t="shared" si="183"/>
        <v>#REF!</v>
      </c>
      <c r="V430" s="20" t="e">
        <f t="shared" si="184"/>
        <v>#REF!</v>
      </c>
      <c r="W430" s="20" t="e">
        <f t="shared" si="185"/>
        <v>#REF!</v>
      </c>
      <c r="X430" s="20" t="e">
        <f t="shared" si="186"/>
        <v>#REF!</v>
      </c>
      <c r="Z430" s="20" t="e">
        <f t="shared" si="187"/>
        <v>#REF!</v>
      </c>
      <c r="AA430" s="20" t="e">
        <f t="shared" si="188"/>
        <v>#REF!</v>
      </c>
      <c r="AB430" s="20" t="e">
        <f t="shared" si="189"/>
        <v>#REF!</v>
      </c>
      <c r="AD430" s="20" t="e">
        <f t="shared" si="190"/>
        <v>#REF!</v>
      </c>
      <c r="AE430" s="20" t="e">
        <f t="shared" si="191"/>
        <v>#REF!</v>
      </c>
      <c r="AF430" s="20" t="e">
        <f t="shared" si="192"/>
        <v>#REF!</v>
      </c>
      <c r="AH430" s="20" t="e">
        <f t="shared" si="193"/>
        <v>#REF!</v>
      </c>
      <c r="AI430" s="20" t="e">
        <f t="shared" si="194"/>
        <v>#REF!</v>
      </c>
      <c r="AJ430" s="20" t="e">
        <f t="shared" si="195"/>
        <v>#REF!</v>
      </c>
      <c r="AX430" s="20" t="e">
        <f t="shared" si="196"/>
        <v>#REF!</v>
      </c>
      <c r="AY430" s="20" t="e">
        <f t="shared" si="197"/>
        <v>#REF!</v>
      </c>
      <c r="AZ430" s="20" t="e">
        <f t="shared" si="198"/>
        <v>#REF!</v>
      </c>
      <c r="BA430" s="20" t="e">
        <f t="shared" si="199"/>
        <v>#REF!</v>
      </c>
      <c r="BB430" s="20" t="e">
        <f t="shared" si="200"/>
        <v>#REF!</v>
      </c>
      <c r="BC430" s="20" t="e">
        <f t="shared" si="201"/>
        <v>#REF!</v>
      </c>
      <c r="BD430" s="20" t="e">
        <f t="shared" si="202"/>
        <v>#REF!</v>
      </c>
      <c r="BE430" s="39" t="e">
        <f t="shared" si="203"/>
        <v>#REF!</v>
      </c>
    </row>
    <row r="431" spans="1:57" ht="13.8" x14ac:dyDescent="0.25">
      <c r="A431" s="25">
        <v>201</v>
      </c>
      <c r="B431" s="43" t="e">
        <f>Samples!#REF!</f>
        <v>#REF!</v>
      </c>
      <c r="C431" s="43" t="e">
        <f>Samples!#REF!</f>
        <v>#REF!</v>
      </c>
      <c r="D431" s="43" t="e">
        <f>Samples!#REF!</f>
        <v>#REF!</v>
      </c>
      <c r="F431" s="20" t="e">
        <f t="shared" si="172"/>
        <v>#REF!</v>
      </c>
      <c r="G431" s="20" t="e">
        <f t="shared" si="173"/>
        <v>#REF!</v>
      </c>
      <c r="H431" s="20" t="e">
        <f t="shared" si="174"/>
        <v>#REF!</v>
      </c>
      <c r="J431" s="20" t="e">
        <f t="shared" si="175"/>
        <v>#REF!</v>
      </c>
      <c r="K431" s="20" t="e">
        <f t="shared" si="176"/>
        <v>#REF!</v>
      </c>
      <c r="L431" s="20" t="e">
        <f t="shared" si="177"/>
        <v>#REF!</v>
      </c>
      <c r="N431" s="20" t="e">
        <f t="shared" si="178"/>
        <v>#REF!</v>
      </c>
      <c r="O431" s="20" t="e">
        <f t="shared" si="179"/>
        <v>#REF!</v>
      </c>
      <c r="P431" s="20" t="e">
        <f t="shared" si="180"/>
        <v>#REF!</v>
      </c>
      <c r="R431" s="22" t="e">
        <f t="shared" si="181"/>
        <v>#REF!</v>
      </c>
      <c r="S431" s="23" t="e">
        <f t="shared" si="182"/>
        <v>#REF!</v>
      </c>
      <c r="T431" s="23" t="e">
        <f t="shared" si="183"/>
        <v>#REF!</v>
      </c>
      <c r="V431" s="20" t="e">
        <f t="shared" si="184"/>
        <v>#REF!</v>
      </c>
      <c r="W431" s="20" t="e">
        <f t="shared" si="185"/>
        <v>#REF!</v>
      </c>
      <c r="X431" s="20" t="e">
        <f t="shared" si="186"/>
        <v>#REF!</v>
      </c>
      <c r="Z431" s="20" t="e">
        <f t="shared" si="187"/>
        <v>#REF!</v>
      </c>
      <c r="AA431" s="20" t="e">
        <f t="shared" si="188"/>
        <v>#REF!</v>
      </c>
      <c r="AB431" s="20" t="e">
        <f t="shared" si="189"/>
        <v>#REF!</v>
      </c>
      <c r="AD431" s="20" t="e">
        <f t="shared" si="190"/>
        <v>#REF!</v>
      </c>
      <c r="AE431" s="20" t="e">
        <f t="shared" si="191"/>
        <v>#REF!</v>
      </c>
      <c r="AF431" s="20" t="e">
        <f t="shared" si="192"/>
        <v>#REF!</v>
      </c>
      <c r="AH431" s="20" t="e">
        <f t="shared" si="193"/>
        <v>#REF!</v>
      </c>
      <c r="AI431" s="20" t="e">
        <f t="shared" si="194"/>
        <v>#REF!</v>
      </c>
      <c r="AJ431" s="20" t="e">
        <f t="shared" si="195"/>
        <v>#REF!</v>
      </c>
      <c r="AX431" s="20" t="e">
        <f t="shared" si="196"/>
        <v>#REF!</v>
      </c>
      <c r="AY431" s="20" t="e">
        <f t="shared" si="197"/>
        <v>#REF!</v>
      </c>
      <c r="AZ431" s="20" t="e">
        <f t="shared" si="198"/>
        <v>#REF!</v>
      </c>
      <c r="BA431" s="20" t="e">
        <f t="shared" si="199"/>
        <v>#REF!</v>
      </c>
      <c r="BB431" s="20" t="e">
        <f t="shared" si="200"/>
        <v>#REF!</v>
      </c>
      <c r="BC431" s="20" t="e">
        <f t="shared" si="201"/>
        <v>#REF!</v>
      </c>
      <c r="BD431" s="20" t="e">
        <f t="shared" si="202"/>
        <v>#REF!</v>
      </c>
      <c r="BE431" s="39" t="e">
        <f t="shared" si="203"/>
        <v>#REF!</v>
      </c>
    </row>
    <row r="432" spans="1:57" ht="13.8" x14ac:dyDescent="0.25">
      <c r="A432" s="25">
        <v>202</v>
      </c>
      <c r="B432" s="43" t="e">
        <f>Samples!#REF!</f>
        <v>#REF!</v>
      </c>
      <c r="C432" s="43" t="e">
        <f>Samples!#REF!</f>
        <v>#REF!</v>
      </c>
      <c r="D432" s="43" t="e">
        <f>Samples!#REF!</f>
        <v>#REF!</v>
      </c>
      <c r="F432" s="20" t="e">
        <f t="shared" si="172"/>
        <v>#REF!</v>
      </c>
      <c r="G432" s="20" t="e">
        <f t="shared" si="173"/>
        <v>#REF!</v>
      </c>
      <c r="H432" s="20" t="e">
        <f t="shared" si="174"/>
        <v>#REF!</v>
      </c>
      <c r="J432" s="20" t="e">
        <f t="shared" si="175"/>
        <v>#REF!</v>
      </c>
      <c r="K432" s="20" t="e">
        <f t="shared" si="176"/>
        <v>#REF!</v>
      </c>
      <c r="L432" s="20" t="e">
        <f t="shared" si="177"/>
        <v>#REF!</v>
      </c>
      <c r="N432" s="20" t="e">
        <f t="shared" si="178"/>
        <v>#REF!</v>
      </c>
      <c r="O432" s="20" t="e">
        <f t="shared" si="179"/>
        <v>#REF!</v>
      </c>
      <c r="P432" s="20" t="e">
        <f t="shared" si="180"/>
        <v>#REF!</v>
      </c>
      <c r="R432" s="22" t="e">
        <f t="shared" si="181"/>
        <v>#REF!</v>
      </c>
      <c r="S432" s="23" t="e">
        <f t="shared" si="182"/>
        <v>#REF!</v>
      </c>
      <c r="T432" s="23" t="e">
        <f t="shared" si="183"/>
        <v>#REF!</v>
      </c>
      <c r="V432" s="20" t="e">
        <f t="shared" si="184"/>
        <v>#REF!</v>
      </c>
      <c r="W432" s="20" t="e">
        <f t="shared" si="185"/>
        <v>#REF!</v>
      </c>
      <c r="X432" s="20" t="e">
        <f t="shared" si="186"/>
        <v>#REF!</v>
      </c>
      <c r="Z432" s="20" t="e">
        <f t="shared" si="187"/>
        <v>#REF!</v>
      </c>
      <c r="AA432" s="20" t="e">
        <f t="shared" si="188"/>
        <v>#REF!</v>
      </c>
      <c r="AB432" s="20" t="e">
        <f t="shared" si="189"/>
        <v>#REF!</v>
      </c>
      <c r="AD432" s="20" t="e">
        <f t="shared" si="190"/>
        <v>#REF!</v>
      </c>
      <c r="AE432" s="20" t="e">
        <f t="shared" si="191"/>
        <v>#REF!</v>
      </c>
      <c r="AF432" s="20" t="e">
        <f t="shared" si="192"/>
        <v>#REF!</v>
      </c>
      <c r="AH432" s="20" t="e">
        <f t="shared" si="193"/>
        <v>#REF!</v>
      </c>
      <c r="AI432" s="20" t="e">
        <f t="shared" si="194"/>
        <v>#REF!</v>
      </c>
      <c r="AJ432" s="20" t="e">
        <f t="shared" si="195"/>
        <v>#REF!</v>
      </c>
      <c r="AX432" s="20" t="e">
        <f t="shared" si="196"/>
        <v>#REF!</v>
      </c>
      <c r="AY432" s="20" t="e">
        <f t="shared" si="197"/>
        <v>#REF!</v>
      </c>
      <c r="AZ432" s="20" t="e">
        <f t="shared" si="198"/>
        <v>#REF!</v>
      </c>
      <c r="BA432" s="20" t="e">
        <f t="shared" si="199"/>
        <v>#REF!</v>
      </c>
      <c r="BB432" s="20" t="e">
        <f t="shared" si="200"/>
        <v>#REF!</v>
      </c>
      <c r="BC432" s="20" t="e">
        <f t="shared" si="201"/>
        <v>#REF!</v>
      </c>
      <c r="BD432" s="20" t="e">
        <f t="shared" si="202"/>
        <v>#REF!</v>
      </c>
      <c r="BE432" s="39" t="e">
        <f t="shared" si="203"/>
        <v>#REF!</v>
      </c>
    </row>
    <row r="433" spans="1:57" ht="13.8" x14ac:dyDescent="0.25">
      <c r="A433" s="25">
        <v>203</v>
      </c>
      <c r="B433" s="43" t="e">
        <f>Samples!#REF!</f>
        <v>#REF!</v>
      </c>
      <c r="C433" s="43" t="e">
        <f>Samples!#REF!</f>
        <v>#REF!</v>
      </c>
      <c r="D433" s="43" t="e">
        <f>Samples!#REF!</f>
        <v>#REF!</v>
      </c>
      <c r="F433" s="20" t="e">
        <f t="shared" si="172"/>
        <v>#REF!</v>
      </c>
      <c r="G433" s="20" t="e">
        <f t="shared" si="173"/>
        <v>#REF!</v>
      </c>
      <c r="H433" s="20" t="e">
        <f t="shared" si="174"/>
        <v>#REF!</v>
      </c>
      <c r="J433" s="20" t="e">
        <f t="shared" si="175"/>
        <v>#REF!</v>
      </c>
      <c r="K433" s="20" t="e">
        <f t="shared" si="176"/>
        <v>#REF!</v>
      </c>
      <c r="L433" s="20" t="e">
        <f t="shared" si="177"/>
        <v>#REF!</v>
      </c>
      <c r="N433" s="20" t="e">
        <f t="shared" si="178"/>
        <v>#REF!</v>
      </c>
      <c r="O433" s="20" t="e">
        <f t="shared" si="179"/>
        <v>#REF!</v>
      </c>
      <c r="P433" s="20" t="e">
        <f t="shared" si="180"/>
        <v>#REF!</v>
      </c>
      <c r="R433" s="22" t="e">
        <f t="shared" si="181"/>
        <v>#REF!</v>
      </c>
      <c r="S433" s="23" t="e">
        <f t="shared" si="182"/>
        <v>#REF!</v>
      </c>
      <c r="T433" s="23" t="e">
        <f t="shared" si="183"/>
        <v>#REF!</v>
      </c>
      <c r="V433" s="20" t="e">
        <f t="shared" si="184"/>
        <v>#REF!</v>
      </c>
      <c r="W433" s="20" t="e">
        <f t="shared" si="185"/>
        <v>#REF!</v>
      </c>
      <c r="X433" s="20" t="e">
        <f t="shared" si="186"/>
        <v>#REF!</v>
      </c>
      <c r="Z433" s="20" t="e">
        <f t="shared" si="187"/>
        <v>#REF!</v>
      </c>
      <c r="AA433" s="20" t="e">
        <f t="shared" si="188"/>
        <v>#REF!</v>
      </c>
      <c r="AB433" s="20" t="e">
        <f t="shared" si="189"/>
        <v>#REF!</v>
      </c>
      <c r="AD433" s="20" t="e">
        <f t="shared" si="190"/>
        <v>#REF!</v>
      </c>
      <c r="AE433" s="20" t="e">
        <f t="shared" si="191"/>
        <v>#REF!</v>
      </c>
      <c r="AF433" s="20" t="e">
        <f t="shared" si="192"/>
        <v>#REF!</v>
      </c>
      <c r="AH433" s="20" t="e">
        <f t="shared" si="193"/>
        <v>#REF!</v>
      </c>
      <c r="AI433" s="20" t="e">
        <f t="shared" si="194"/>
        <v>#REF!</v>
      </c>
      <c r="AJ433" s="20" t="e">
        <f t="shared" si="195"/>
        <v>#REF!</v>
      </c>
      <c r="AX433" s="20" t="e">
        <f t="shared" si="196"/>
        <v>#REF!</v>
      </c>
      <c r="AY433" s="20" t="e">
        <f t="shared" si="197"/>
        <v>#REF!</v>
      </c>
      <c r="AZ433" s="20" t="e">
        <f t="shared" si="198"/>
        <v>#REF!</v>
      </c>
      <c r="BA433" s="20" t="e">
        <f t="shared" si="199"/>
        <v>#REF!</v>
      </c>
      <c r="BB433" s="20" t="e">
        <f t="shared" si="200"/>
        <v>#REF!</v>
      </c>
      <c r="BC433" s="20" t="e">
        <f t="shared" si="201"/>
        <v>#REF!</v>
      </c>
      <c r="BD433" s="20" t="e">
        <f t="shared" si="202"/>
        <v>#REF!</v>
      </c>
      <c r="BE433" s="39" t="e">
        <f t="shared" si="203"/>
        <v>#REF!</v>
      </c>
    </row>
    <row r="434" spans="1:57" ht="13.8" x14ac:dyDescent="0.25">
      <c r="A434" s="25">
        <v>204</v>
      </c>
      <c r="B434" s="43" t="e">
        <f>Samples!#REF!</f>
        <v>#REF!</v>
      </c>
      <c r="C434" s="43" t="e">
        <f>Samples!#REF!</f>
        <v>#REF!</v>
      </c>
      <c r="D434" s="43" t="e">
        <f>Samples!#REF!</f>
        <v>#REF!</v>
      </c>
      <c r="F434" s="20" t="e">
        <f t="shared" si="172"/>
        <v>#REF!</v>
      </c>
      <c r="G434" s="20" t="e">
        <f t="shared" si="173"/>
        <v>#REF!</v>
      </c>
      <c r="H434" s="20" t="e">
        <f t="shared" si="174"/>
        <v>#REF!</v>
      </c>
      <c r="J434" s="20" t="e">
        <f t="shared" si="175"/>
        <v>#REF!</v>
      </c>
      <c r="K434" s="20" t="e">
        <f t="shared" si="176"/>
        <v>#REF!</v>
      </c>
      <c r="L434" s="20" t="e">
        <f t="shared" si="177"/>
        <v>#REF!</v>
      </c>
      <c r="N434" s="20" t="e">
        <f t="shared" si="178"/>
        <v>#REF!</v>
      </c>
      <c r="O434" s="20" t="e">
        <f t="shared" si="179"/>
        <v>#REF!</v>
      </c>
      <c r="P434" s="20" t="e">
        <f t="shared" si="180"/>
        <v>#REF!</v>
      </c>
      <c r="R434" s="22" t="e">
        <f t="shared" si="181"/>
        <v>#REF!</v>
      </c>
      <c r="S434" s="23" t="e">
        <f t="shared" si="182"/>
        <v>#REF!</v>
      </c>
      <c r="T434" s="23" t="e">
        <f t="shared" si="183"/>
        <v>#REF!</v>
      </c>
      <c r="V434" s="20" t="e">
        <f t="shared" si="184"/>
        <v>#REF!</v>
      </c>
      <c r="W434" s="20" t="e">
        <f t="shared" si="185"/>
        <v>#REF!</v>
      </c>
      <c r="X434" s="20" t="e">
        <f t="shared" si="186"/>
        <v>#REF!</v>
      </c>
      <c r="Z434" s="20" t="e">
        <f t="shared" si="187"/>
        <v>#REF!</v>
      </c>
      <c r="AA434" s="20" t="e">
        <f t="shared" si="188"/>
        <v>#REF!</v>
      </c>
      <c r="AB434" s="20" t="e">
        <f t="shared" si="189"/>
        <v>#REF!</v>
      </c>
      <c r="AD434" s="20" t="e">
        <f t="shared" si="190"/>
        <v>#REF!</v>
      </c>
      <c r="AE434" s="20" t="e">
        <f t="shared" si="191"/>
        <v>#REF!</v>
      </c>
      <c r="AF434" s="20" t="e">
        <f t="shared" si="192"/>
        <v>#REF!</v>
      </c>
      <c r="AH434" s="20" t="e">
        <f t="shared" si="193"/>
        <v>#REF!</v>
      </c>
      <c r="AI434" s="20" t="e">
        <f t="shared" si="194"/>
        <v>#REF!</v>
      </c>
      <c r="AJ434" s="20" t="e">
        <f t="shared" si="195"/>
        <v>#REF!</v>
      </c>
      <c r="AX434" s="20" t="e">
        <f t="shared" si="196"/>
        <v>#REF!</v>
      </c>
      <c r="AY434" s="20" t="e">
        <f t="shared" si="197"/>
        <v>#REF!</v>
      </c>
      <c r="AZ434" s="20" t="e">
        <f t="shared" si="198"/>
        <v>#REF!</v>
      </c>
      <c r="BA434" s="20" t="e">
        <f t="shared" si="199"/>
        <v>#REF!</v>
      </c>
      <c r="BB434" s="20" t="e">
        <f t="shared" si="200"/>
        <v>#REF!</v>
      </c>
      <c r="BC434" s="20" t="e">
        <f t="shared" si="201"/>
        <v>#REF!</v>
      </c>
      <c r="BD434" s="20" t="e">
        <f t="shared" si="202"/>
        <v>#REF!</v>
      </c>
      <c r="BE434" s="39" t="e">
        <f t="shared" si="203"/>
        <v>#REF!</v>
      </c>
    </row>
    <row r="435" spans="1:57" ht="13.8" x14ac:dyDescent="0.25">
      <c r="A435" s="25">
        <v>205</v>
      </c>
      <c r="B435" s="43" t="e">
        <f>Samples!#REF!</f>
        <v>#REF!</v>
      </c>
      <c r="C435" s="43" t="e">
        <f>Samples!#REF!</f>
        <v>#REF!</v>
      </c>
      <c r="D435" s="43" t="e">
        <f>Samples!#REF!</f>
        <v>#REF!</v>
      </c>
      <c r="F435" s="20" t="e">
        <f t="shared" si="172"/>
        <v>#REF!</v>
      </c>
      <c r="G435" s="20" t="e">
        <f t="shared" si="173"/>
        <v>#REF!</v>
      </c>
      <c r="H435" s="20" t="e">
        <f t="shared" si="174"/>
        <v>#REF!</v>
      </c>
      <c r="J435" s="20" t="e">
        <f t="shared" si="175"/>
        <v>#REF!</v>
      </c>
      <c r="K435" s="20" t="e">
        <f t="shared" si="176"/>
        <v>#REF!</v>
      </c>
      <c r="L435" s="20" t="e">
        <f t="shared" si="177"/>
        <v>#REF!</v>
      </c>
      <c r="N435" s="20" t="e">
        <f t="shared" si="178"/>
        <v>#REF!</v>
      </c>
      <c r="O435" s="20" t="e">
        <f t="shared" si="179"/>
        <v>#REF!</v>
      </c>
      <c r="P435" s="20" t="e">
        <f t="shared" si="180"/>
        <v>#REF!</v>
      </c>
      <c r="R435" s="22" t="e">
        <f t="shared" si="181"/>
        <v>#REF!</v>
      </c>
      <c r="S435" s="23" t="e">
        <f t="shared" si="182"/>
        <v>#REF!</v>
      </c>
      <c r="T435" s="23" t="e">
        <f t="shared" si="183"/>
        <v>#REF!</v>
      </c>
      <c r="V435" s="20" t="e">
        <f t="shared" si="184"/>
        <v>#REF!</v>
      </c>
      <c r="W435" s="20" t="e">
        <f t="shared" si="185"/>
        <v>#REF!</v>
      </c>
      <c r="X435" s="20" t="e">
        <f t="shared" si="186"/>
        <v>#REF!</v>
      </c>
      <c r="Z435" s="20" t="e">
        <f t="shared" si="187"/>
        <v>#REF!</v>
      </c>
      <c r="AA435" s="20" t="e">
        <f t="shared" si="188"/>
        <v>#REF!</v>
      </c>
      <c r="AB435" s="20" t="e">
        <f t="shared" si="189"/>
        <v>#REF!</v>
      </c>
      <c r="AD435" s="20" t="e">
        <f t="shared" si="190"/>
        <v>#REF!</v>
      </c>
      <c r="AE435" s="20" t="e">
        <f t="shared" si="191"/>
        <v>#REF!</v>
      </c>
      <c r="AF435" s="20" t="e">
        <f t="shared" si="192"/>
        <v>#REF!</v>
      </c>
      <c r="AH435" s="20" t="e">
        <f t="shared" si="193"/>
        <v>#REF!</v>
      </c>
      <c r="AI435" s="20" t="e">
        <f t="shared" si="194"/>
        <v>#REF!</v>
      </c>
      <c r="AJ435" s="20" t="e">
        <f t="shared" si="195"/>
        <v>#REF!</v>
      </c>
      <c r="AX435" s="20" t="e">
        <f t="shared" si="196"/>
        <v>#REF!</v>
      </c>
      <c r="AY435" s="20" t="e">
        <f t="shared" si="197"/>
        <v>#REF!</v>
      </c>
      <c r="AZ435" s="20" t="e">
        <f t="shared" si="198"/>
        <v>#REF!</v>
      </c>
      <c r="BA435" s="20" t="e">
        <f t="shared" si="199"/>
        <v>#REF!</v>
      </c>
      <c r="BB435" s="20" t="e">
        <f t="shared" si="200"/>
        <v>#REF!</v>
      </c>
      <c r="BC435" s="20" t="e">
        <f t="shared" si="201"/>
        <v>#REF!</v>
      </c>
      <c r="BD435" s="20" t="e">
        <f t="shared" si="202"/>
        <v>#REF!</v>
      </c>
      <c r="BE435" s="39" t="e">
        <f t="shared" si="203"/>
        <v>#REF!</v>
      </c>
    </row>
    <row r="436" spans="1:57" ht="13.8" x14ac:dyDescent="0.25">
      <c r="A436" s="25">
        <v>206</v>
      </c>
      <c r="B436" s="43" t="e">
        <f>Samples!#REF!</f>
        <v>#REF!</v>
      </c>
      <c r="C436" s="43" t="e">
        <f>Samples!#REF!</f>
        <v>#REF!</v>
      </c>
      <c r="D436" s="43" t="e">
        <f>Samples!#REF!</f>
        <v>#REF!</v>
      </c>
      <c r="F436" s="20" t="e">
        <f t="shared" si="172"/>
        <v>#REF!</v>
      </c>
      <c r="G436" s="20" t="e">
        <f t="shared" si="173"/>
        <v>#REF!</v>
      </c>
      <c r="H436" s="20" t="e">
        <f t="shared" si="174"/>
        <v>#REF!</v>
      </c>
      <c r="J436" s="20" t="e">
        <f t="shared" si="175"/>
        <v>#REF!</v>
      </c>
      <c r="K436" s="20" t="e">
        <f t="shared" si="176"/>
        <v>#REF!</v>
      </c>
      <c r="L436" s="20" t="e">
        <f t="shared" si="177"/>
        <v>#REF!</v>
      </c>
      <c r="N436" s="20" t="e">
        <f t="shared" si="178"/>
        <v>#REF!</v>
      </c>
      <c r="O436" s="20" t="e">
        <f t="shared" si="179"/>
        <v>#REF!</v>
      </c>
      <c r="P436" s="20" t="e">
        <f t="shared" si="180"/>
        <v>#REF!</v>
      </c>
      <c r="R436" s="22" t="e">
        <f t="shared" si="181"/>
        <v>#REF!</v>
      </c>
      <c r="S436" s="23" t="e">
        <f t="shared" si="182"/>
        <v>#REF!</v>
      </c>
      <c r="T436" s="23" t="e">
        <f t="shared" si="183"/>
        <v>#REF!</v>
      </c>
      <c r="V436" s="20" t="e">
        <f t="shared" si="184"/>
        <v>#REF!</v>
      </c>
      <c r="W436" s="20" t="e">
        <f t="shared" si="185"/>
        <v>#REF!</v>
      </c>
      <c r="X436" s="20" t="e">
        <f t="shared" si="186"/>
        <v>#REF!</v>
      </c>
      <c r="Z436" s="20" t="e">
        <f t="shared" si="187"/>
        <v>#REF!</v>
      </c>
      <c r="AA436" s="20" t="e">
        <f t="shared" si="188"/>
        <v>#REF!</v>
      </c>
      <c r="AB436" s="20" t="e">
        <f t="shared" si="189"/>
        <v>#REF!</v>
      </c>
      <c r="AD436" s="20" t="e">
        <f t="shared" si="190"/>
        <v>#REF!</v>
      </c>
      <c r="AE436" s="20" t="e">
        <f t="shared" si="191"/>
        <v>#REF!</v>
      </c>
      <c r="AF436" s="20" t="e">
        <f t="shared" si="192"/>
        <v>#REF!</v>
      </c>
      <c r="AH436" s="20" t="e">
        <f t="shared" si="193"/>
        <v>#REF!</v>
      </c>
      <c r="AI436" s="20" t="e">
        <f t="shared" si="194"/>
        <v>#REF!</v>
      </c>
      <c r="AJ436" s="20" t="e">
        <f t="shared" si="195"/>
        <v>#REF!</v>
      </c>
      <c r="AX436" s="20" t="e">
        <f t="shared" si="196"/>
        <v>#REF!</v>
      </c>
      <c r="AY436" s="20" t="e">
        <f t="shared" si="197"/>
        <v>#REF!</v>
      </c>
      <c r="AZ436" s="20" t="e">
        <f t="shared" si="198"/>
        <v>#REF!</v>
      </c>
      <c r="BA436" s="20" t="e">
        <f t="shared" si="199"/>
        <v>#REF!</v>
      </c>
      <c r="BB436" s="20" t="e">
        <f t="shared" si="200"/>
        <v>#REF!</v>
      </c>
      <c r="BC436" s="20" t="e">
        <f t="shared" si="201"/>
        <v>#REF!</v>
      </c>
      <c r="BD436" s="20" t="e">
        <f t="shared" si="202"/>
        <v>#REF!</v>
      </c>
      <c r="BE436" s="39" t="e">
        <f t="shared" si="203"/>
        <v>#REF!</v>
      </c>
    </row>
    <row r="437" spans="1:57" ht="13.8" x14ac:dyDescent="0.25">
      <c r="A437" s="25">
        <v>207</v>
      </c>
      <c r="B437" s="43" t="e">
        <f>Samples!#REF!</f>
        <v>#REF!</v>
      </c>
      <c r="C437" s="43" t="e">
        <f>Samples!#REF!</f>
        <v>#REF!</v>
      </c>
      <c r="D437" s="43" t="e">
        <f>Samples!#REF!</f>
        <v>#REF!</v>
      </c>
      <c r="F437" s="20" t="e">
        <f t="shared" si="172"/>
        <v>#REF!</v>
      </c>
      <c r="G437" s="20" t="e">
        <f t="shared" si="173"/>
        <v>#REF!</v>
      </c>
      <c r="H437" s="20" t="e">
        <f t="shared" si="174"/>
        <v>#REF!</v>
      </c>
      <c r="J437" s="20" t="e">
        <f t="shared" si="175"/>
        <v>#REF!</v>
      </c>
      <c r="K437" s="20" t="e">
        <f t="shared" si="176"/>
        <v>#REF!</v>
      </c>
      <c r="L437" s="20" t="e">
        <f t="shared" si="177"/>
        <v>#REF!</v>
      </c>
      <c r="N437" s="20" t="e">
        <f t="shared" si="178"/>
        <v>#REF!</v>
      </c>
      <c r="O437" s="20" t="e">
        <f t="shared" si="179"/>
        <v>#REF!</v>
      </c>
      <c r="P437" s="20" t="e">
        <f t="shared" si="180"/>
        <v>#REF!</v>
      </c>
      <c r="R437" s="22" t="e">
        <f t="shared" si="181"/>
        <v>#REF!</v>
      </c>
      <c r="S437" s="23" t="e">
        <f t="shared" si="182"/>
        <v>#REF!</v>
      </c>
      <c r="T437" s="23" t="e">
        <f t="shared" si="183"/>
        <v>#REF!</v>
      </c>
      <c r="V437" s="20" t="e">
        <f t="shared" si="184"/>
        <v>#REF!</v>
      </c>
      <c r="W437" s="20" t="e">
        <f t="shared" si="185"/>
        <v>#REF!</v>
      </c>
      <c r="X437" s="20" t="e">
        <f t="shared" si="186"/>
        <v>#REF!</v>
      </c>
      <c r="Z437" s="20" t="e">
        <f t="shared" si="187"/>
        <v>#REF!</v>
      </c>
      <c r="AA437" s="20" t="e">
        <f t="shared" si="188"/>
        <v>#REF!</v>
      </c>
      <c r="AB437" s="20" t="e">
        <f t="shared" si="189"/>
        <v>#REF!</v>
      </c>
      <c r="AD437" s="20" t="e">
        <f t="shared" si="190"/>
        <v>#REF!</v>
      </c>
      <c r="AE437" s="20" t="e">
        <f t="shared" si="191"/>
        <v>#REF!</v>
      </c>
      <c r="AF437" s="20" t="e">
        <f t="shared" si="192"/>
        <v>#REF!</v>
      </c>
      <c r="AH437" s="20" t="e">
        <f t="shared" si="193"/>
        <v>#REF!</v>
      </c>
      <c r="AI437" s="20" t="e">
        <f t="shared" si="194"/>
        <v>#REF!</v>
      </c>
      <c r="AJ437" s="20" t="e">
        <f t="shared" si="195"/>
        <v>#REF!</v>
      </c>
      <c r="AX437" s="20" t="e">
        <f t="shared" si="196"/>
        <v>#REF!</v>
      </c>
      <c r="AY437" s="20" t="e">
        <f t="shared" si="197"/>
        <v>#REF!</v>
      </c>
      <c r="AZ437" s="20" t="e">
        <f t="shared" si="198"/>
        <v>#REF!</v>
      </c>
      <c r="BA437" s="20" t="e">
        <f t="shared" si="199"/>
        <v>#REF!</v>
      </c>
      <c r="BB437" s="20" t="e">
        <f t="shared" si="200"/>
        <v>#REF!</v>
      </c>
      <c r="BC437" s="20" t="e">
        <f t="shared" si="201"/>
        <v>#REF!</v>
      </c>
      <c r="BD437" s="20" t="e">
        <f t="shared" si="202"/>
        <v>#REF!</v>
      </c>
      <c r="BE437" s="39" t="e">
        <f t="shared" si="203"/>
        <v>#REF!</v>
      </c>
    </row>
    <row r="438" spans="1:57" ht="13.8" x14ac:dyDescent="0.25">
      <c r="A438" s="25">
        <v>208</v>
      </c>
      <c r="B438" s="43" t="e">
        <f>Samples!#REF!</f>
        <v>#REF!</v>
      </c>
      <c r="C438" s="43" t="e">
        <f>Samples!#REF!</f>
        <v>#REF!</v>
      </c>
      <c r="D438" s="43" t="e">
        <f>Samples!#REF!</f>
        <v>#REF!</v>
      </c>
      <c r="F438" s="20" t="e">
        <f t="shared" si="172"/>
        <v>#REF!</v>
      </c>
      <c r="G438" s="20" t="e">
        <f t="shared" si="173"/>
        <v>#REF!</v>
      </c>
      <c r="H438" s="20" t="e">
        <f t="shared" si="174"/>
        <v>#REF!</v>
      </c>
      <c r="J438" s="20" t="e">
        <f t="shared" si="175"/>
        <v>#REF!</v>
      </c>
      <c r="K438" s="20" t="e">
        <f t="shared" si="176"/>
        <v>#REF!</v>
      </c>
      <c r="L438" s="20" t="e">
        <f t="shared" si="177"/>
        <v>#REF!</v>
      </c>
      <c r="N438" s="20" t="e">
        <f t="shared" si="178"/>
        <v>#REF!</v>
      </c>
      <c r="O438" s="20" t="e">
        <f t="shared" si="179"/>
        <v>#REF!</v>
      </c>
      <c r="P438" s="20" t="e">
        <f t="shared" si="180"/>
        <v>#REF!</v>
      </c>
      <c r="R438" s="22" t="e">
        <f t="shared" si="181"/>
        <v>#REF!</v>
      </c>
      <c r="S438" s="23" t="e">
        <f t="shared" si="182"/>
        <v>#REF!</v>
      </c>
      <c r="T438" s="23" t="e">
        <f t="shared" si="183"/>
        <v>#REF!</v>
      </c>
      <c r="V438" s="20" t="e">
        <f t="shared" si="184"/>
        <v>#REF!</v>
      </c>
      <c r="W438" s="20" t="e">
        <f t="shared" si="185"/>
        <v>#REF!</v>
      </c>
      <c r="X438" s="20" t="e">
        <f t="shared" si="186"/>
        <v>#REF!</v>
      </c>
      <c r="Z438" s="20" t="e">
        <f t="shared" si="187"/>
        <v>#REF!</v>
      </c>
      <c r="AA438" s="20" t="e">
        <f t="shared" si="188"/>
        <v>#REF!</v>
      </c>
      <c r="AB438" s="20" t="e">
        <f t="shared" si="189"/>
        <v>#REF!</v>
      </c>
      <c r="AD438" s="20" t="e">
        <f t="shared" si="190"/>
        <v>#REF!</v>
      </c>
      <c r="AE438" s="20" t="e">
        <f t="shared" si="191"/>
        <v>#REF!</v>
      </c>
      <c r="AF438" s="20" t="e">
        <f t="shared" si="192"/>
        <v>#REF!</v>
      </c>
      <c r="AH438" s="20" t="e">
        <f t="shared" si="193"/>
        <v>#REF!</v>
      </c>
      <c r="AI438" s="20" t="e">
        <f t="shared" si="194"/>
        <v>#REF!</v>
      </c>
      <c r="AJ438" s="20" t="e">
        <f t="shared" si="195"/>
        <v>#REF!</v>
      </c>
      <c r="AX438" s="20" t="e">
        <f t="shared" si="196"/>
        <v>#REF!</v>
      </c>
      <c r="AY438" s="20" t="e">
        <f t="shared" si="197"/>
        <v>#REF!</v>
      </c>
      <c r="AZ438" s="20" t="e">
        <f t="shared" si="198"/>
        <v>#REF!</v>
      </c>
      <c r="BA438" s="20" t="e">
        <f t="shared" si="199"/>
        <v>#REF!</v>
      </c>
      <c r="BB438" s="20" t="e">
        <f t="shared" si="200"/>
        <v>#REF!</v>
      </c>
      <c r="BC438" s="20" t="e">
        <f t="shared" si="201"/>
        <v>#REF!</v>
      </c>
      <c r="BD438" s="20" t="e">
        <f t="shared" si="202"/>
        <v>#REF!</v>
      </c>
      <c r="BE438" s="39" t="e">
        <f t="shared" si="203"/>
        <v>#REF!</v>
      </c>
    </row>
    <row r="439" spans="1:57" ht="13.8" x14ac:dyDescent="0.25">
      <c r="A439" s="25">
        <v>209</v>
      </c>
      <c r="B439" s="43" t="e">
        <f>Samples!#REF!</f>
        <v>#REF!</v>
      </c>
      <c r="C439" s="43" t="e">
        <f>Samples!#REF!</f>
        <v>#REF!</v>
      </c>
      <c r="D439" s="43" t="e">
        <f>Samples!#REF!</f>
        <v>#REF!</v>
      </c>
      <c r="F439" s="20" t="e">
        <f t="shared" si="172"/>
        <v>#REF!</v>
      </c>
      <c r="G439" s="20" t="e">
        <f t="shared" si="173"/>
        <v>#REF!</v>
      </c>
      <c r="H439" s="20" t="e">
        <f t="shared" si="174"/>
        <v>#REF!</v>
      </c>
      <c r="J439" s="20" t="e">
        <f t="shared" si="175"/>
        <v>#REF!</v>
      </c>
      <c r="K439" s="20" t="e">
        <f t="shared" si="176"/>
        <v>#REF!</v>
      </c>
      <c r="L439" s="20" t="e">
        <f t="shared" si="177"/>
        <v>#REF!</v>
      </c>
      <c r="N439" s="20" t="e">
        <f t="shared" si="178"/>
        <v>#REF!</v>
      </c>
      <c r="O439" s="20" t="e">
        <f t="shared" si="179"/>
        <v>#REF!</v>
      </c>
      <c r="P439" s="20" t="e">
        <f t="shared" si="180"/>
        <v>#REF!</v>
      </c>
      <c r="R439" s="22" t="e">
        <f t="shared" si="181"/>
        <v>#REF!</v>
      </c>
      <c r="S439" s="23" t="e">
        <f t="shared" si="182"/>
        <v>#REF!</v>
      </c>
      <c r="T439" s="23" t="e">
        <f t="shared" si="183"/>
        <v>#REF!</v>
      </c>
      <c r="V439" s="20" t="e">
        <f t="shared" si="184"/>
        <v>#REF!</v>
      </c>
      <c r="W439" s="20" t="e">
        <f t="shared" si="185"/>
        <v>#REF!</v>
      </c>
      <c r="X439" s="20" t="e">
        <f t="shared" si="186"/>
        <v>#REF!</v>
      </c>
      <c r="Z439" s="20" t="e">
        <f t="shared" si="187"/>
        <v>#REF!</v>
      </c>
      <c r="AA439" s="20" t="e">
        <f t="shared" si="188"/>
        <v>#REF!</v>
      </c>
      <c r="AB439" s="20" t="e">
        <f t="shared" si="189"/>
        <v>#REF!</v>
      </c>
      <c r="AD439" s="20" t="e">
        <f t="shared" si="190"/>
        <v>#REF!</v>
      </c>
      <c r="AE439" s="20" t="e">
        <f t="shared" si="191"/>
        <v>#REF!</v>
      </c>
      <c r="AF439" s="20" t="e">
        <f t="shared" si="192"/>
        <v>#REF!</v>
      </c>
      <c r="AH439" s="20" t="e">
        <f t="shared" si="193"/>
        <v>#REF!</v>
      </c>
      <c r="AI439" s="20" t="e">
        <f t="shared" si="194"/>
        <v>#REF!</v>
      </c>
      <c r="AJ439" s="20" t="e">
        <f t="shared" si="195"/>
        <v>#REF!</v>
      </c>
      <c r="AX439" s="20" t="e">
        <f t="shared" si="196"/>
        <v>#REF!</v>
      </c>
      <c r="AY439" s="20" t="e">
        <f t="shared" si="197"/>
        <v>#REF!</v>
      </c>
      <c r="AZ439" s="20" t="e">
        <f t="shared" si="198"/>
        <v>#REF!</v>
      </c>
      <c r="BA439" s="20" t="e">
        <f t="shared" si="199"/>
        <v>#REF!</v>
      </c>
      <c r="BB439" s="20" t="e">
        <f t="shared" si="200"/>
        <v>#REF!</v>
      </c>
      <c r="BC439" s="20" t="e">
        <f t="shared" si="201"/>
        <v>#REF!</v>
      </c>
      <c r="BD439" s="20" t="e">
        <f t="shared" si="202"/>
        <v>#REF!</v>
      </c>
      <c r="BE439" s="39" t="e">
        <f t="shared" si="203"/>
        <v>#REF!</v>
      </c>
    </row>
    <row r="440" spans="1:57" ht="13.8" x14ac:dyDescent="0.25">
      <c r="A440" s="25">
        <v>210</v>
      </c>
      <c r="B440" s="43" t="e">
        <f>Samples!#REF!</f>
        <v>#REF!</v>
      </c>
      <c r="C440" s="43" t="e">
        <f>Samples!#REF!</f>
        <v>#REF!</v>
      </c>
      <c r="D440" s="43" t="e">
        <f>Samples!#REF!</f>
        <v>#REF!</v>
      </c>
      <c r="F440" s="20" t="e">
        <f t="shared" si="172"/>
        <v>#REF!</v>
      </c>
      <c r="G440" s="20" t="e">
        <f t="shared" si="173"/>
        <v>#REF!</v>
      </c>
      <c r="H440" s="20" t="e">
        <f t="shared" si="174"/>
        <v>#REF!</v>
      </c>
      <c r="J440" s="20" t="e">
        <f t="shared" si="175"/>
        <v>#REF!</v>
      </c>
      <c r="K440" s="20" t="e">
        <f t="shared" si="176"/>
        <v>#REF!</v>
      </c>
      <c r="L440" s="20" t="e">
        <f t="shared" si="177"/>
        <v>#REF!</v>
      </c>
      <c r="N440" s="20" t="e">
        <f t="shared" si="178"/>
        <v>#REF!</v>
      </c>
      <c r="O440" s="20" t="e">
        <f t="shared" si="179"/>
        <v>#REF!</v>
      </c>
      <c r="P440" s="20" t="e">
        <f t="shared" si="180"/>
        <v>#REF!</v>
      </c>
      <c r="R440" s="22" t="e">
        <f t="shared" si="181"/>
        <v>#REF!</v>
      </c>
      <c r="S440" s="23" t="e">
        <f t="shared" si="182"/>
        <v>#REF!</v>
      </c>
      <c r="T440" s="23" t="e">
        <f t="shared" si="183"/>
        <v>#REF!</v>
      </c>
      <c r="V440" s="20" t="e">
        <f t="shared" si="184"/>
        <v>#REF!</v>
      </c>
      <c r="W440" s="20" t="e">
        <f t="shared" si="185"/>
        <v>#REF!</v>
      </c>
      <c r="X440" s="20" t="e">
        <f t="shared" si="186"/>
        <v>#REF!</v>
      </c>
      <c r="Z440" s="20" t="e">
        <f t="shared" si="187"/>
        <v>#REF!</v>
      </c>
      <c r="AA440" s="20" t="e">
        <f t="shared" si="188"/>
        <v>#REF!</v>
      </c>
      <c r="AB440" s="20" t="e">
        <f t="shared" si="189"/>
        <v>#REF!</v>
      </c>
      <c r="AD440" s="20" t="e">
        <f t="shared" si="190"/>
        <v>#REF!</v>
      </c>
      <c r="AE440" s="20" t="e">
        <f t="shared" si="191"/>
        <v>#REF!</v>
      </c>
      <c r="AF440" s="20" t="e">
        <f t="shared" si="192"/>
        <v>#REF!</v>
      </c>
      <c r="AH440" s="20" t="e">
        <f t="shared" si="193"/>
        <v>#REF!</v>
      </c>
      <c r="AI440" s="20" t="e">
        <f t="shared" si="194"/>
        <v>#REF!</v>
      </c>
      <c r="AJ440" s="20" t="e">
        <f t="shared" si="195"/>
        <v>#REF!</v>
      </c>
      <c r="AX440" s="20" t="e">
        <f t="shared" si="196"/>
        <v>#REF!</v>
      </c>
      <c r="AY440" s="20" t="e">
        <f t="shared" si="197"/>
        <v>#REF!</v>
      </c>
      <c r="AZ440" s="20" t="e">
        <f t="shared" si="198"/>
        <v>#REF!</v>
      </c>
      <c r="BA440" s="20" t="e">
        <f t="shared" si="199"/>
        <v>#REF!</v>
      </c>
      <c r="BB440" s="20" t="e">
        <f t="shared" si="200"/>
        <v>#REF!</v>
      </c>
      <c r="BC440" s="20" t="e">
        <f t="shared" si="201"/>
        <v>#REF!</v>
      </c>
      <c r="BD440" s="20" t="e">
        <f t="shared" si="202"/>
        <v>#REF!</v>
      </c>
      <c r="BE440" s="39" t="e">
        <f t="shared" si="203"/>
        <v>#REF!</v>
      </c>
    </row>
    <row r="441" spans="1:57" ht="13.8" x14ac:dyDescent="0.25">
      <c r="A441" s="25">
        <v>211</v>
      </c>
      <c r="B441" s="43" t="e">
        <f>Samples!#REF!</f>
        <v>#REF!</v>
      </c>
      <c r="C441" s="43" t="e">
        <f>Samples!#REF!</f>
        <v>#REF!</v>
      </c>
      <c r="D441" s="43" t="e">
        <f>Samples!#REF!</f>
        <v>#REF!</v>
      </c>
      <c r="F441" s="20" t="e">
        <f t="shared" si="172"/>
        <v>#REF!</v>
      </c>
      <c r="G441" s="20" t="e">
        <f t="shared" si="173"/>
        <v>#REF!</v>
      </c>
      <c r="H441" s="20" t="e">
        <f t="shared" si="174"/>
        <v>#REF!</v>
      </c>
      <c r="J441" s="20" t="e">
        <f t="shared" si="175"/>
        <v>#REF!</v>
      </c>
      <c r="K441" s="20" t="e">
        <f t="shared" si="176"/>
        <v>#REF!</v>
      </c>
      <c r="L441" s="20" t="e">
        <f t="shared" si="177"/>
        <v>#REF!</v>
      </c>
      <c r="N441" s="20" t="e">
        <f t="shared" si="178"/>
        <v>#REF!</v>
      </c>
      <c r="O441" s="20" t="e">
        <f t="shared" si="179"/>
        <v>#REF!</v>
      </c>
      <c r="P441" s="20" t="e">
        <f t="shared" si="180"/>
        <v>#REF!</v>
      </c>
      <c r="R441" s="22" t="e">
        <f t="shared" si="181"/>
        <v>#REF!</v>
      </c>
      <c r="S441" s="23" t="e">
        <f t="shared" si="182"/>
        <v>#REF!</v>
      </c>
      <c r="T441" s="23" t="e">
        <f t="shared" si="183"/>
        <v>#REF!</v>
      </c>
      <c r="V441" s="20" t="e">
        <f t="shared" si="184"/>
        <v>#REF!</v>
      </c>
      <c r="W441" s="20" t="e">
        <f t="shared" si="185"/>
        <v>#REF!</v>
      </c>
      <c r="X441" s="20" t="e">
        <f t="shared" si="186"/>
        <v>#REF!</v>
      </c>
      <c r="Z441" s="20" t="e">
        <f t="shared" si="187"/>
        <v>#REF!</v>
      </c>
      <c r="AA441" s="20" t="e">
        <f t="shared" si="188"/>
        <v>#REF!</v>
      </c>
      <c r="AB441" s="20" t="e">
        <f t="shared" si="189"/>
        <v>#REF!</v>
      </c>
      <c r="AD441" s="20" t="e">
        <f t="shared" si="190"/>
        <v>#REF!</v>
      </c>
      <c r="AE441" s="20" t="e">
        <f t="shared" si="191"/>
        <v>#REF!</v>
      </c>
      <c r="AF441" s="20" t="e">
        <f t="shared" si="192"/>
        <v>#REF!</v>
      </c>
      <c r="AH441" s="20" t="e">
        <f t="shared" si="193"/>
        <v>#REF!</v>
      </c>
      <c r="AI441" s="20" t="e">
        <f t="shared" si="194"/>
        <v>#REF!</v>
      </c>
      <c r="AJ441" s="20" t="e">
        <f t="shared" si="195"/>
        <v>#REF!</v>
      </c>
      <c r="AX441" s="20" t="e">
        <f t="shared" si="196"/>
        <v>#REF!</v>
      </c>
      <c r="AY441" s="20" t="e">
        <f t="shared" si="197"/>
        <v>#REF!</v>
      </c>
      <c r="AZ441" s="20" t="e">
        <f t="shared" si="198"/>
        <v>#REF!</v>
      </c>
      <c r="BA441" s="20" t="e">
        <f t="shared" si="199"/>
        <v>#REF!</v>
      </c>
      <c r="BB441" s="20" t="e">
        <f t="shared" si="200"/>
        <v>#REF!</v>
      </c>
      <c r="BC441" s="20" t="e">
        <f t="shared" si="201"/>
        <v>#REF!</v>
      </c>
      <c r="BD441" s="20" t="e">
        <f t="shared" si="202"/>
        <v>#REF!</v>
      </c>
      <c r="BE441" s="39" t="e">
        <f t="shared" si="203"/>
        <v>#REF!</v>
      </c>
    </row>
    <row r="442" spans="1:57" ht="13.8" x14ac:dyDescent="0.25">
      <c r="A442" s="25">
        <v>212</v>
      </c>
      <c r="B442" s="43" t="e">
        <f>Samples!#REF!</f>
        <v>#REF!</v>
      </c>
      <c r="C442" s="43" t="e">
        <f>Samples!#REF!</f>
        <v>#REF!</v>
      </c>
      <c r="D442" s="43" t="e">
        <f>Samples!#REF!</f>
        <v>#REF!</v>
      </c>
      <c r="F442" s="20" t="e">
        <f t="shared" si="172"/>
        <v>#REF!</v>
      </c>
      <c r="G442" s="20" t="e">
        <f t="shared" si="173"/>
        <v>#REF!</v>
      </c>
      <c r="H442" s="20" t="e">
        <f t="shared" si="174"/>
        <v>#REF!</v>
      </c>
      <c r="J442" s="20" t="e">
        <f t="shared" si="175"/>
        <v>#REF!</v>
      </c>
      <c r="K442" s="20" t="e">
        <f t="shared" si="176"/>
        <v>#REF!</v>
      </c>
      <c r="L442" s="20" t="e">
        <f t="shared" si="177"/>
        <v>#REF!</v>
      </c>
      <c r="N442" s="20" t="e">
        <f t="shared" si="178"/>
        <v>#REF!</v>
      </c>
      <c r="O442" s="20" t="e">
        <f t="shared" si="179"/>
        <v>#REF!</v>
      </c>
      <c r="P442" s="20" t="e">
        <f t="shared" si="180"/>
        <v>#REF!</v>
      </c>
      <c r="R442" s="22" t="e">
        <f t="shared" si="181"/>
        <v>#REF!</v>
      </c>
      <c r="S442" s="23" t="e">
        <f t="shared" si="182"/>
        <v>#REF!</v>
      </c>
      <c r="T442" s="23" t="e">
        <f t="shared" si="183"/>
        <v>#REF!</v>
      </c>
      <c r="V442" s="20" t="e">
        <f t="shared" si="184"/>
        <v>#REF!</v>
      </c>
      <c r="W442" s="20" t="e">
        <f t="shared" si="185"/>
        <v>#REF!</v>
      </c>
      <c r="X442" s="20" t="e">
        <f t="shared" si="186"/>
        <v>#REF!</v>
      </c>
      <c r="Z442" s="20" t="e">
        <f t="shared" si="187"/>
        <v>#REF!</v>
      </c>
      <c r="AA442" s="20" t="e">
        <f t="shared" si="188"/>
        <v>#REF!</v>
      </c>
      <c r="AB442" s="20" t="e">
        <f t="shared" si="189"/>
        <v>#REF!</v>
      </c>
      <c r="AD442" s="20" t="e">
        <f t="shared" si="190"/>
        <v>#REF!</v>
      </c>
      <c r="AE442" s="20" t="e">
        <f t="shared" si="191"/>
        <v>#REF!</v>
      </c>
      <c r="AF442" s="20" t="e">
        <f t="shared" si="192"/>
        <v>#REF!</v>
      </c>
      <c r="AH442" s="20" t="e">
        <f t="shared" si="193"/>
        <v>#REF!</v>
      </c>
      <c r="AI442" s="20" t="e">
        <f t="shared" si="194"/>
        <v>#REF!</v>
      </c>
      <c r="AJ442" s="20" t="e">
        <f t="shared" si="195"/>
        <v>#REF!</v>
      </c>
      <c r="AX442" s="20" t="e">
        <f t="shared" si="196"/>
        <v>#REF!</v>
      </c>
      <c r="AY442" s="20" t="e">
        <f t="shared" si="197"/>
        <v>#REF!</v>
      </c>
      <c r="AZ442" s="20" t="e">
        <f t="shared" si="198"/>
        <v>#REF!</v>
      </c>
      <c r="BA442" s="20" t="e">
        <f t="shared" si="199"/>
        <v>#REF!</v>
      </c>
      <c r="BB442" s="20" t="e">
        <f t="shared" si="200"/>
        <v>#REF!</v>
      </c>
      <c r="BC442" s="20" t="e">
        <f t="shared" si="201"/>
        <v>#REF!</v>
      </c>
      <c r="BD442" s="20" t="e">
        <f t="shared" si="202"/>
        <v>#REF!</v>
      </c>
      <c r="BE442" s="39" t="e">
        <f t="shared" si="203"/>
        <v>#REF!</v>
      </c>
    </row>
    <row r="443" spans="1:57" ht="13.8" x14ac:dyDescent="0.25">
      <c r="A443" s="25">
        <v>213</v>
      </c>
      <c r="B443" s="43" t="e">
        <f>Samples!#REF!</f>
        <v>#REF!</v>
      </c>
      <c r="C443" s="43" t="e">
        <f>Samples!#REF!</f>
        <v>#REF!</v>
      </c>
      <c r="D443" s="43" t="e">
        <f>Samples!#REF!</f>
        <v>#REF!</v>
      </c>
      <c r="F443" s="20" t="e">
        <f t="shared" si="172"/>
        <v>#REF!</v>
      </c>
      <c r="G443" s="20" t="e">
        <f t="shared" si="173"/>
        <v>#REF!</v>
      </c>
      <c r="H443" s="20" t="e">
        <f t="shared" si="174"/>
        <v>#REF!</v>
      </c>
      <c r="J443" s="20" t="e">
        <f t="shared" si="175"/>
        <v>#REF!</v>
      </c>
      <c r="K443" s="20" t="e">
        <f t="shared" si="176"/>
        <v>#REF!</v>
      </c>
      <c r="L443" s="20" t="e">
        <f t="shared" si="177"/>
        <v>#REF!</v>
      </c>
      <c r="N443" s="20" t="e">
        <f t="shared" si="178"/>
        <v>#REF!</v>
      </c>
      <c r="O443" s="20" t="e">
        <f t="shared" si="179"/>
        <v>#REF!</v>
      </c>
      <c r="P443" s="20" t="e">
        <f t="shared" si="180"/>
        <v>#REF!</v>
      </c>
      <c r="R443" s="22" t="e">
        <f t="shared" si="181"/>
        <v>#REF!</v>
      </c>
      <c r="S443" s="23" t="e">
        <f t="shared" si="182"/>
        <v>#REF!</v>
      </c>
      <c r="T443" s="23" t="e">
        <f t="shared" si="183"/>
        <v>#REF!</v>
      </c>
      <c r="V443" s="20" t="e">
        <f t="shared" si="184"/>
        <v>#REF!</v>
      </c>
      <c r="W443" s="20" t="e">
        <f t="shared" si="185"/>
        <v>#REF!</v>
      </c>
      <c r="X443" s="20" t="e">
        <f t="shared" si="186"/>
        <v>#REF!</v>
      </c>
      <c r="Z443" s="20" t="e">
        <f t="shared" si="187"/>
        <v>#REF!</v>
      </c>
      <c r="AA443" s="20" t="e">
        <f t="shared" si="188"/>
        <v>#REF!</v>
      </c>
      <c r="AB443" s="20" t="e">
        <f t="shared" si="189"/>
        <v>#REF!</v>
      </c>
      <c r="AD443" s="20" t="e">
        <f t="shared" si="190"/>
        <v>#REF!</v>
      </c>
      <c r="AE443" s="20" t="e">
        <f t="shared" si="191"/>
        <v>#REF!</v>
      </c>
      <c r="AF443" s="20" t="e">
        <f t="shared" si="192"/>
        <v>#REF!</v>
      </c>
      <c r="AH443" s="20" t="e">
        <f t="shared" si="193"/>
        <v>#REF!</v>
      </c>
      <c r="AI443" s="20" t="e">
        <f t="shared" si="194"/>
        <v>#REF!</v>
      </c>
      <c r="AJ443" s="20" t="e">
        <f t="shared" si="195"/>
        <v>#REF!</v>
      </c>
      <c r="AX443" s="20" t="e">
        <f t="shared" si="196"/>
        <v>#REF!</v>
      </c>
      <c r="AY443" s="20" t="e">
        <f t="shared" si="197"/>
        <v>#REF!</v>
      </c>
      <c r="AZ443" s="20" t="e">
        <f t="shared" si="198"/>
        <v>#REF!</v>
      </c>
      <c r="BA443" s="20" t="e">
        <f t="shared" si="199"/>
        <v>#REF!</v>
      </c>
      <c r="BB443" s="20" t="e">
        <f t="shared" si="200"/>
        <v>#REF!</v>
      </c>
      <c r="BC443" s="20" t="e">
        <f t="shared" si="201"/>
        <v>#REF!</v>
      </c>
      <c r="BD443" s="20" t="e">
        <f t="shared" si="202"/>
        <v>#REF!</v>
      </c>
      <c r="BE443" s="39" t="e">
        <f t="shared" si="203"/>
        <v>#REF!</v>
      </c>
    </row>
    <row r="444" spans="1:57" ht="13.8" x14ac:dyDescent="0.25">
      <c r="A444" s="25">
        <v>214</v>
      </c>
      <c r="B444" s="43" t="e">
        <f>Samples!#REF!</f>
        <v>#REF!</v>
      </c>
      <c r="C444" s="43" t="e">
        <f>Samples!#REF!</f>
        <v>#REF!</v>
      </c>
      <c r="D444" s="43" t="e">
        <f>Samples!#REF!</f>
        <v>#REF!</v>
      </c>
      <c r="F444" s="20" t="e">
        <f t="shared" si="172"/>
        <v>#REF!</v>
      </c>
      <c r="G444" s="20" t="e">
        <f t="shared" si="173"/>
        <v>#REF!</v>
      </c>
      <c r="H444" s="20" t="e">
        <f t="shared" si="174"/>
        <v>#REF!</v>
      </c>
      <c r="J444" s="20" t="e">
        <f t="shared" si="175"/>
        <v>#REF!</v>
      </c>
      <c r="K444" s="20" t="e">
        <f t="shared" si="176"/>
        <v>#REF!</v>
      </c>
      <c r="L444" s="20" t="e">
        <f t="shared" si="177"/>
        <v>#REF!</v>
      </c>
      <c r="N444" s="20" t="e">
        <f t="shared" si="178"/>
        <v>#REF!</v>
      </c>
      <c r="O444" s="20" t="e">
        <f t="shared" si="179"/>
        <v>#REF!</v>
      </c>
      <c r="P444" s="20" t="e">
        <f t="shared" si="180"/>
        <v>#REF!</v>
      </c>
      <c r="R444" s="22" t="e">
        <f t="shared" si="181"/>
        <v>#REF!</v>
      </c>
      <c r="S444" s="23" t="e">
        <f t="shared" si="182"/>
        <v>#REF!</v>
      </c>
      <c r="T444" s="23" t="e">
        <f t="shared" si="183"/>
        <v>#REF!</v>
      </c>
      <c r="V444" s="20" t="e">
        <f t="shared" si="184"/>
        <v>#REF!</v>
      </c>
      <c r="W444" s="20" t="e">
        <f t="shared" si="185"/>
        <v>#REF!</v>
      </c>
      <c r="X444" s="20" t="e">
        <f t="shared" si="186"/>
        <v>#REF!</v>
      </c>
      <c r="Z444" s="20" t="e">
        <f t="shared" si="187"/>
        <v>#REF!</v>
      </c>
      <c r="AA444" s="20" t="e">
        <f t="shared" si="188"/>
        <v>#REF!</v>
      </c>
      <c r="AB444" s="20" t="e">
        <f t="shared" si="189"/>
        <v>#REF!</v>
      </c>
      <c r="AD444" s="20" t="e">
        <f t="shared" si="190"/>
        <v>#REF!</v>
      </c>
      <c r="AE444" s="20" t="e">
        <f t="shared" si="191"/>
        <v>#REF!</v>
      </c>
      <c r="AF444" s="20" t="e">
        <f t="shared" si="192"/>
        <v>#REF!</v>
      </c>
      <c r="AH444" s="20" t="e">
        <f t="shared" si="193"/>
        <v>#REF!</v>
      </c>
      <c r="AI444" s="20" t="e">
        <f t="shared" si="194"/>
        <v>#REF!</v>
      </c>
      <c r="AJ444" s="20" t="e">
        <f t="shared" si="195"/>
        <v>#REF!</v>
      </c>
      <c r="AX444" s="20" t="e">
        <f t="shared" si="196"/>
        <v>#REF!</v>
      </c>
      <c r="AY444" s="20" t="e">
        <f t="shared" si="197"/>
        <v>#REF!</v>
      </c>
      <c r="AZ444" s="20" t="e">
        <f t="shared" si="198"/>
        <v>#REF!</v>
      </c>
      <c r="BA444" s="20" t="e">
        <f t="shared" si="199"/>
        <v>#REF!</v>
      </c>
      <c r="BB444" s="20" t="e">
        <f t="shared" si="200"/>
        <v>#REF!</v>
      </c>
      <c r="BC444" s="20" t="e">
        <f t="shared" si="201"/>
        <v>#REF!</v>
      </c>
      <c r="BD444" s="20" t="e">
        <f t="shared" si="202"/>
        <v>#REF!</v>
      </c>
      <c r="BE444" s="39" t="e">
        <f t="shared" si="203"/>
        <v>#REF!</v>
      </c>
    </row>
    <row r="445" spans="1:57" ht="13.8" x14ac:dyDescent="0.25">
      <c r="A445" s="25">
        <v>215</v>
      </c>
      <c r="B445" s="43" t="e">
        <f>Samples!#REF!</f>
        <v>#REF!</v>
      </c>
      <c r="C445" s="43" t="e">
        <f>Samples!#REF!</f>
        <v>#REF!</v>
      </c>
      <c r="D445" s="43" t="e">
        <f>Samples!#REF!</f>
        <v>#REF!</v>
      </c>
      <c r="F445" s="20" t="e">
        <f t="shared" si="172"/>
        <v>#REF!</v>
      </c>
      <c r="G445" s="20" t="e">
        <f t="shared" si="173"/>
        <v>#REF!</v>
      </c>
      <c r="H445" s="20" t="e">
        <f t="shared" si="174"/>
        <v>#REF!</v>
      </c>
      <c r="J445" s="20" t="e">
        <f t="shared" si="175"/>
        <v>#REF!</v>
      </c>
      <c r="K445" s="20" t="e">
        <f t="shared" si="176"/>
        <v>#REF!</v>
      </c>
      <c r="L445" s="20" t="e">
        <f t="shared" si="177"/>
        <v>#REF!</v>
      </c>
      <c r="N445" s="20" t="e">
        <f t="shared" si="178"/>
        <v>#REF!</v>
      </c>
      <c r="O445" s="20" t="e">
        <f t="shared" si="179"/>
        <v>#REF!</v>
      </c>
      <c r="P445" s="20" t="e">
        <f t="shared" si="180"/>
        <v>#REF!</v>
      </c>
      <c r="R445" s="22" t="e">
        <f t="shared" si="181"/>
        <v>#REF!</v>
      </c>
      <c r="S445" s="23" t="e">
        <f t="shared" si="182"/>
        <v>#REF!</v>
      </c>
      <c r="T445" s="23" t="e">
        <f t="shared" si="183"/>
        <v>#REF!</v>
      </c>
      <c r="V445" s="20" t="e">
        <f t="shared" si="184"/>
        <v>#REF!</v>
      </c>
      <c r="W445" s="20" t="e">
        <f t="shared" si="185"/>
        <v>#REF!</v>
      </c>
      <c r="X445" s="20" t="e">
        <f t="shared" si="186"/>
        <v>#REF!</v>
      </c>
      <c r="Z445" s="20" t="e">
        <f t="shared" si="187"/>
        <v>#REF!</v>
      </c>
      <c r="AA445" s="20" t="e">
        <f t="shared" si="188"/>
        <v>#REF!</v>
      </c>
      <c r="AB445" s="20" t="e">
        <f t="shared" si="189"/>
        <v>#REF!</v>
      </c>
      <c r="AD445" s="20" t="e">
        <f t="shared" si="190"/>
        <v>#REF!</v>
      </c>
      <c r="AE445" s="20" t="e">
        <f t="shared" si="191"/>
        <v>#REF!</v>
      </c>
      <c r="AF445" s="20" t="e">
        <f t="shared" si="192"/>
        <v>#REF!</v>
      </c>
      <c r="AH445" s="20" t="e">
        <f t="shared" si="193"/>
        <v>#REF!</v>
      </c>
      <c r="AI445" s="20" t="e">
        <f t="shared" si="194"/>
        <v>#REF!</v>
      </c>
      <c r="AJ445" s="20" t="e">
        <f t="shared" si="195"/>
        <v>#REF!</v>
      </c>
      <c r="AX445" s="20" t="e">
        <f t="shared" si="196"/>
        <v>#REF!</v>
      </c>
      <c r="AY445" s="20" t="e">
        <f t="shared" si="197"/>
        <v>#REF!</v>
      </c>
      <c r="AZ445" s="20" t="e">
        <f t="shared" si="198"/>
        <v>#REF!</v>
      </c>
      <c r="BA445" s="20" t="e">
        <f t="shared" si="199"/>
        <v>#REF!</v>
      </c>
      <c r="BB445" s="20" t="e">
        <f t="shared" si="200"/>
        <v>#REF!</v>
      </c>
      <c r="BC445" s="20" t="e">
        <f t="shared" si="201"/>
        <v>#REF!</v>
      </c>
      <c r="BD445" s="20" t="e">
        <f t="shared" si="202"/>
        <v>#REF!</v>
      </c>
      <c r="BE445" s="39" t="e">
        <f t="shared" si="203"/>
        <v>#REF!</v>
      </c>
    </row>
    <row r="446" spans="1:57" ht="13.8" x14ac:dyDescent="0.25">
      <c r="A446" s="25">
        <v>216</v>
      </c>
      <c r="B446" s="43" t="e">
        <f>Samples!#REF!</f>
        <v>#REF!</v>
      </c>
      <c r="C446" s="43" t="e">
        <f>Samples!#REF!</f>
        <v>#REF!</v>
      </c>
      <c r="D446" s="43" t="e">
        <f>Samples!#REF!</f>
        <v>#REF!</v>
      </c>
      <c r="F446" s="20" t="e">
        <f t="shared" si="172"/>
        <v>#REF!</v>
      </c>
      <c r="G446" s="20" t="e">
        <f t="shared" si="173"/>
        <v>#REF!</v>
      </c>
      <c r="H446" s="20" t="e">
        <f t="shared" si="174"/>
        <v>#REF!</v>
      </c>
      <c r="J446" s="20" t="e">
        <f t="shared" si="175"/>
        <v>#REF!</v>
      </c>
      <c r="K446" s="20" t="e">
        <f t="shared" si="176"/>
        <v>#REF!</v>
      </c>
      <c r="L446" s="20" t="e">
        <f t="shared" si="177"/>
        <v>#REF!</v>
      </c>
      <c r="N446" s="20" t="e">
        <f t="shared" si="178"/>
        <v>#REF!</v>
      </c>
      <c r="O446" s="20" t="e">
        <f t="shared" si="179"/>
        <v>#REF!</v>
      </c>
      <c r="P446" s="20" t="e">
        <f t="shared" si="180"/>
        <v>#REF!</v>
      </c>
      <c r="R446" s="22" t="e">
        <f t="shared" si="181"/>
        <v>#REF!</v>
      </c>
      <c r="S446" s="23" t="e">
        <f t="shared" si="182"/>
        <v>#REF!</v>
      </c>
      <c r="T446" s="23" t="e">
        <f t="shared" si="183"/>
        <v>#REF!</v>
      </c>
      <c r="V446" s="20" t="e">
        <f t="shared" si="184"/>
        <v>#REF!</v>
      </c>
      <c r="W446" s="20" t="e">
        <f t="shared" si="185"/>
        <v>#REF!</v>
      </c>
      <c r="X446" s="20" t="e">
        <f t="shared" si="186"/>
        <v>#REF!</v>
      </c>
      <c r="Z446" s="20" t="e">
        <f t="shared" si="187"/>
        <v>#REF!</v>
      </c>
      <c r="AA446" s="20" t="e">
        <f t="shared" si="188"/>
        <v>#REF!</v>
      </c>
      <c r="AB446" s="20" t="e">
        <f t="shared" si="189"/>
        <v>#REF!</v>
      </c>
      <c r="AD446" s="20" t="e">
        <f t="shared" si="190"/>
        <v>#REF!</v>
      </c>
      <c r="AE446" s="20" t="e">
        <f t="shared" si="191"/>
        <v>#REF!</v>
      </c>
      <c r="AF446" s="20" t="e">
        <f t="shared" si="192"/>
        <v>#REF!</v>
      </c>
      <c r="AH446" s="20" t="e">
        <f t="shared" si="193"/>
        <v>#REF!</v>
      </c>
      <c r="AI446" s="20" t="e">
        <f t="shared" si="194"/>
        <v>#REF!</v>
      </c>
      <c r="AJ446" s="20" t="e">
        <f t="shared" si="195"/>
        <v>#REF!</v>
      </c>
      <c r="AX446" s="20" t="e">
        <f t="shared" si="196"/>
        <v>#REF!</v>
      </c>
      <c r="AY446" s="20" t="e">
        <f t="shared" si="197"/>
        <v>#REF!</v>
      </c>
      <c r="AZ446" s="20" t="e">
        <f t="shared" si="198"/>
        <v>#REF!</v>
      </c>
      <c r="BA446" s="20" t="e">
        <f t="shared" si="199"/>
        <v>#REF!</v>
      </c>
      <c r="BB446" s="20" t="e">
        <f t="shared" si="200"/>
        <v>#REF!</v>
      </c>
      <c r="BC446" s="20" t="e">
        <f t="shared" si="201"/>
        <v>#REF!</v>
      </c>
      <c r="BD446" s="20" t="e">
        <f t="shared" si="202"/>
        <v>#REF!</v>
      </c>
      <c r="BE446" s="39" t="e">
        <f t="shared" si="203"/>
        <v>#REF!</v>
      </c>
    </row>
    <row r="447" spans="1:57" ht="13.8" x14ac:dyDescent="0.25">
      <c r="A447" s="25">
        <v>217</v>
      </c>
      <c r="B447" s="43" t="e">
        <f>Samples!#REF!</f>
        <v>#REF!</v>
      </c>
      <c r="C447" s="43" t="e">
        <f>Samples!#REF!</f>
        <v>#REF!</v>
      </c>
      <c r="D447" s="43" t="e">
        <f>Samples!#REF!</f>
        <v>#REF!</v>
      </c>
      <c r="F447" s="20" t="e">
        <f t="shared" ref="F447:F454" si="204">B447/255</f>
        <v>#REF!</v>
      </c>
      <c r="G447" s="20" t="e">
        <f t="shared" ref="G447:G454" si="205">C447/255</f>
        <v>#REF!</v>
      </c>
      <c r="H447" s="20" t="e">
        <f t="shared" ref="H447:H454" si="206">D447/255</f>
        <v>#REF!</v>
      </c>
      <c r="J447" s="20" t="e">
        <f t="shared" ref="J447:J454" si="207">IF(F447 &gt; 0.04045, ((F447 +0.0555)/1.0555)^2.4,F447/12.92)</f>
        <v>#REF!</v>
      </c>
      <c r="K447" s="20" t="e">
        <f t="shared" ref="K447:K454" si="208">IF(G447 &gt; 0.04045, ((G447 +0.0555)/1.0555)^2.4,G447/12.92)</f>
        <v>#REF!</v>
      </c>
      <c r="L447" s="20" t="e">
        <f t="shared" ref="L447:L454" si="209">IF(H447 &gt; 0.04045, ((H447 +0.0555)/1.0555)^2.4,H447/12.92)</f>
        <v>#REF!</v>
      </c>
      <c r="N447" s="20" t="e">
        <f t="shared" ref="N447:N454" si="210">0.4124*J447+0.3576*K447+0.1805*L447</f>
        <v>#REF!</v>
      </c>
      <c r="O447" s="20" t="e">
        <f t="shared" ref="O447:O454" si="211">0.2126*J447+0.7152*K447+0.0722*L447</f>
        <v>#REF!</v>
      </c>
      <c r="P447" s="20" t="e">
        <f t="shared" ref="P447:P454" si="212">0.0193*J447+0.1192*K447+0.9505*L447</f>
        <v>#REF!</v>
      </c>
      <c r="R447" s="22" t="e">
        <f t="shared" ref="R447:R454" si="213">(116*AI447)-16</f>
        <v>#REF!</v>
      </c>
      <c r="S447" s="23" t="e">
        <f t="shared" ref="S447:S454" si="214">500*(AH447-AI447)</f>
        <v>#REF!</v>
      </c>
      <c r="T447" s="23" t="e">
        <f t="shared" ref="T447:T454" si="215">200*(AI447-AJ447)</f>
        <v>#REF!</v>
      </c>
      <c r="V447" s="20" t="e">
        <f t="shared" ref="V447:V454" si="216">SQRT(R447^2+S447^2+T447^2)</f>
        <v>#REF!</v>
      </c>
      <c r="W447" s="20" t="e">
        <f t="shared" ref="W447:W454" si="217">ACOS(R447/V447)</f>
        <v>#REF!</v>
      </c>
      <c r="X447" s="20" t="e">
        <f t="shared" ref="X447:X454" si="218">ATAN2(S447,T447)</f>
        <v>#REF!</v>
      </c>
      <c r="Z447" s="20" t="e">
        <f t="shared" ref="Z447:Z454" si="219">(116 * IF(O447/100 &gt; 0.008856,(O447/100)^(1/3),(7.787*O447/100)+(16/116))) - 16</f>
        <v>#REF!</v>
      </c>
      <c r="AA447" s="20" t="e">
        <f t="shared" ref="AA447:AA454" si="220">13*Z447*(( 4 * N447 ) / ( N447 + ( 15 * O447 ) + ( 3 * P447 ) ) - ( 4 * 95.047) / ( 95.047 + ( 15 * 100 ) + ( 3 * 108.883 ) ))</f>
        <v>#REF!</v>
      </c>
      <c r="AB447" s="20" t="e">
        <f t="shared" ref="AB447:AB454" si="221">13*Z447*(( 9 * O447 ) / ( N447 + ( 15 * O447 ) + ( 3 * P447 ) )-( 9 * 100 ) / ( 95.047 + ( 15 * 100 ) + ( 3 * 108.883 ) ))</f>
        <v>#REF!</v>
      </c>
      <c r="AD447" s="20" t="e">
        <f t="shared" ref="AD447:AD454" si="222">N447/0.9505</f>
        <v>#REF!</v>
      </c>
      <c r="AE447" s="20" t="e">
        <f t="shared" ref="AE447:AE454" si="223">O447</f>
        <v>#REF!</v>
      </c>
      <c r="AF447" s="20" t="e">
        <f t="shared" ref="AF447:AF454" si="224">P447/1.089</f>
        <v>#REF!</v>
      </c>
      <c r="AH447" s="20" t="e">
        <f t="shared" ref="AH447:AH454" si="225">IF(AD447 &gt; 0.008856, AD447^(1/3), (7.787*AD447)+(16/116))</f>
        <v>#REF!</v>
      </c>
      <c r="AI447" s="20" t="e">
        <f t="shared" ref="AI447:AI454" si="226">IF(AE447 &gt; 0.008856, AE447^(1/3), (7.787*AE447)+(16/116))</f>
        <v>#REF!</v>
      </c>
      <c r="AJ447" s="20" t="e">
        <f t="shared" ref="AJ447:AJ454" si="227">IF(AF447 &gt; 0.008856, AF447^(1/3), (7.787*AF447)+(16/116))</f>
        <v>#REF!</v>
      </c>
      <c r="AX447" s="20" t="e">
        <f t="shared" si="196"/>
        <v>#REF!</v>
      </c>
      <c r="AY447" s="20" t="e">
        <f t="shared" si="197"/>
        <v>#REF!</v>
      </c>
      <c r="AZ447" s="20" t="e">
        <f t="shared" si="198"/>
        <v>#REF!</v>
      </c>
      <c r="BA447" s="20" t="e">
        <f t="shared" si="199"/>
        <v>#REF!</v>
      </c>
      <c r="BB447" s="20" t="e">
        <f t="shared" si="200"/>
        <v>#REF!</v>
      </c>
      <c r="BC447" s="20" t="e">
        <f t="shared" si="201"/>
        <v>#REF!</v>
      </c>
      <c r="BD447" s="20" t="e">
        <f t="shared" si="202"/>
        <v>#REF!</v>
      </c>
      <c r="BE447" s="39" t="e">
        <f t="shared" si="203"/>
        <v>#REF!</v>
      </c>
    </row>
    <row r="448" spans="1:57" ht="13.8" x14ac:dyDescent="0.25">
      <c r="A448" s="25">
        <v>218</v>
      </c>
      <c r="B448" s="43" t="e">
        <f>Samples!#REF!</f>
        <v>#REF!</v>
      </c>
      <c r="C448" s="43" t="e">
        <f>Samples!#REF!</f>
        <v>#REF!</v>
      </c>
      <c r="D448" s="43" t="e">
        <f>Samples!#REF!</f>
        <v>#REF!</v>
      </c>
      <c r="F448" s="20" t="e">
        <f t="shared" si="204"/>
        <v>#REF!</v>
      </c>
      <c r="G448" s="20" t="e">
        <f t="shared" si="205"/>
        <v>#REF!</v>
      </c>
      <c r="H448" s="20" t="e">
        <f t="shared" si="206"/>
        <v>#REF!</v>
      </c>
      <c r="J448" s="20" t="e">
        <f t="shared" si="207"/>
        <v>#REF!</v>
      </c>
      <c r="K448" s="20" t="e">
        <f t="shared" si="208"/>
        <v>#REF!</v>
      </c>
      <c r="L448" s="20" t="e">
        <f t="shared" si="209"/>
        <v>#REF!</v>
      </c>
      <c r="N448" s="20" t="e">
        <f t="shared" si="210"/>
        <v>#REF!</v>
      </c>
      <c r="O448" s="20" t="e">
        <f t="shared" si="211"/>
        <v>#REF!</v>
      </c>
      <c r="P448" s="20" t="e">
        <f t="shared" si="212"/>
        <v>#REF!</v>
      </c>
      <c r="R448" s="22" t="e">
        <f t="shared" si="213"/>
        <v>#REF!</v>
      </c>
      <c r="S448" s="23" t="e">
        <f t="shared" si="214"/>
        <v>#REF!</v>
      </c>
      <c r="T448" s="23" t="e">
        <f t="shared" si="215"/>
        <v>#REF!</v>
      </c>
      <c r="V448" s="20" t="e">
        <f t="shared" si="216"/>
        <v>#REF!</v>
      </c>
      <c r="W448" s="20" t="e">
        <f t="shared" si="217"/>
        <v>#REF!</v>
      </c>
      <c r="X448" s="20" t="e">
        <f t="shared" si="218"/>
        <v>#REF!</v>
      </c>
      <c r="Z448" s="20" t="e">
        <f t="shared" si="219"/>
        <v>#REF!</v>
      </c>
      <c r="AA448" s="20" t="e">
        <f t="shared" si="220"/>
        <v>#REF!</v>
      </c>
      <c r="AB448" s="20" t="e">
        <f t="shared" si="221"/>
        <v>#REF!</v>
      </c>
      <c r="AD448" s="20" t="e">
        <f t="shared" si="222"/>
        <v>#REF!</v>
      </c>
      <c r="AE448" s="20" t="e">
        <f t="shared" si="223"/>
        <v>#REF!</v>
      </c>
      <c r="AF448" s="20" t="e">
        <f t="shared" si="224"/>
        <v>#REF!</v>
      </c>
      <c r="AH448" s="20" t="e">
        <f t="shared" si="225"/>
        <v>#REF!</v>
      </c>
      <c r="AI448" s="20" t="e">
        <f t="shared" si="226"/>
        <v>#REF!</v>
      </c>
      <c r="AJ448" s="20" t="e">
        <f t="shared" si="227"/>
        <v>#REF!</v>
      </c>
      <c r="AX448" s="20" t="e">
        <f t="shared" si="196"/>
        <v>#REF!</v>
      </c>
      <c r="AY448" s="20" t="e">
        <f t="shared" si="197"/>
        <v>#REF!</v>
      </c>
      <c r="AZ448" s="20" t="e">
        <f t="shared" si="198"/>
        <v>#REF!</v>
      </c>
      <c r="BA448" s="20" t="e">
        <f t="shared" si="199"/>
        <v>#REF!</v>
      </c>
      <c r="BB448" s="20" t="e">
        <f t="shared" si="200"/>
        <v>#REF!</v>
      </c>
      <c r="BC448" s="20" t="e">
        <f t="shared" si="201"/>
        <v>#REF!</v>
      </c>
      <c r="BD448" s="20" t="e">
        <f t="shared" si="202"/>
        <v>#REF!</v>
      </c>
      <c r="BE448" s="39" t="e">
        <f t="shared" si="203"/>
        <v>#REF!</v>
      </c>
    </row>
    <row r="449" spans="1:57" ht="13.8" x14ac:dyDescent="0.25">
      <c r="A449" s="25">
        <v>219</v>
      </c>
      <c r="B449" s="43" t="e">
        <f>Samples!#REF!</f>
        <v>#REF!</v>
      </c>
      <c r="C449" s="43" t="e">
        <f>Samples!#REF!</f>
        <v>#REF!</v>
      </c>
      <c r="D449" s="43" t="e">
        <f>Samples!#REF!</f>
        <v>#REF!</v>
      </c>
      <c r="F449" s="20" t="e">
        <f t="shared" si="204"/>
        <v>#REF!</v>
      </c>
      <c r="G449" s="20" t="e">
        <f t="shared" si="205"/>
        <v>#REF!</v>
      </c>
      <c r="H449" s="20" t="e">
        <f t="shared" si="206"/>
        <v>#REF!</v>
      </c>
      <c r="J449" s="20" t="e">
        <f t="shared" si="207"/>
        <v>#REF!</v>
      </c>
      <c r="K449" s="20" t="e">
        <f t="shared" si="208"/>
        <v>#REF!</v>
      </c>
      <c r="L449" s="20" t="e">
        <f t="shared" si="209"/>
        <v>#REF!</v>
      </c>
      <c r="N449" s="20" t="e">
        <f t="shared" si="210"/>
        <v>#REF!</v>
      </c>
      <c r="O449" s="20" t="e">
        <f t="shared" si="211"/>
        <v>#REF!</v>
      </c>
      <c r="P449" s="20" t="e">
        <f t="shared" si="212"/>
        <v>#REF!</v>
      </c>
      <c r="R449" s="22" t="e">
        <f t="shared" si="213"/>
        <v>#REF!</v>
      </c>
      <c r="S449" s="23" t="e">
        <f t="shared" si="214"/>
        <v>#REF!</v>
      </c>
      <c r="T449" s="23" t="e">
        <f t="shared" si="215"/>
        <v>#REF!</v>
      </c>
      <c r="V449" s="20" t="e">
        <f t="shared" si="216"/>
        <v>#REF!</v>
      </c>
      <c r="W449" s="20" t="e">
        <f t="shared" si="217"/>
        <v>#REF!</v>
      </c>
      <c r="X449" s="20" t="e">
        <f t="shared" si="218"/>
        <v>#REF!</v>
      </c>
      <c r="Z449" s="20" t="e">
        <f t="shared" si="219"/>
        <v>#REF!</v>
      </c>
      <c r="AA449" s="20" t="e">
        <f t="shared" si="220"/>
        <v>#REF!</v>
      </c>
      <c r="AB449" s="20" t="e">
        <f t="shared" si="221"/>
        <v>#REF!</v>
      </c>
      <c r="AD449" s="20" t="e">
        <f t="shared" si="222"/>
        <v>#REF!</v>
      </c>
      <c r="AE449" s="20" t="e">
        <f t="shared" si="223"/>
        <v>#REF!</v>
      </c>
      <c r="AF449" s="20" t="e">
        <f t="shared" si="224"/>
        <v>#REF!</v>
      </c>
      <c r="AH449" s="20" t="e">
        <f t="shared" si="225"/>
        <v>#REF!</v>
      </c>
      <c r="AI449" s="20" t="e">
        <f t="shared" si="226"/>
        <v>#REF!</v>
      </c>
      <c r="AJ449" s="20" t="e">
        <f t="shared" si="227"/>
        <v>#REF!</v>
      </c>
      <c r="AX449" s="20" t="e">
        <f t="shared" si="196"/>
        <v>#REF!</v>
      </c>
      <c r="AY449" s="20" t="e">
        <f t="shared" si="197"/>
        <v>#REF!</v>
      </c>
      <c r="AZ449" s="20" t="e">
        <f t="shared" si="198"/>
        <v>#REF!</v>
      </c>
      <c r="BA449" s="20" t="e">
        <f t="shared" si="199"/>
        <v>#REF!</v>
      </c>
      <c r="BB449" s="20" t="e">
        <f t="shared" si="200"/>
        <v>#REF!</v>
      </c>
      <c r="BC449" s="20" t="e">
        <f t="shared" si="201"/>
        <v>#REF!</v>
      </c>
      <c r="BD449" s="20" t="e">
        <f t="shared" si="202"/>
        <v>#REF!</v>
      </c>
      <c r="BE449" s="39" t="e">
        <f t="shared" si="203"/>
        <v>#REF!</v>
      </c>
    </row>
    <row r="450" spans="1:57" ht="13.8" x14ac:dyDescent="0.25">
      <c r="A450" s="25">
        <v>220</v>
      </c>
      <c r="B450" s="43" t="e">
        <f>Samples!#REF!</f>
        <v>#REF!</v>
      </c>
      <c r="C450" s="43" t="e">
        <f>Samples!#REF!</f>
        <v>#REF!</v>
      </c>
      <c r="D450" s="43" t="e">
        <f>Samples!#REF!</f>
        <v>#REF!</v>
      </c>
      <c r="F450" s="20" t="e">
        <f t="shared" si="204"/>
        <v>#REF!</v>
      </c>
      <c r="G450" s="20" t="e">
        <f t="shared" si="205"/>
        <v>#REF!</v>
      </c>
      <c r="H450" s="20" t="e">
        <f t="shared" si="206"/>
        <v>#REF!</v>
      </c>
      <c r="J450" s="20" t="e">
        <f t="shared" si="207"/>
        <v>#REF!</v>
      </c>
      <c r="K450" s="20" t="e">
        <f t="shared" si="208"/>
        <v>#REF!</v>
      </c>
      <c r="L450" s="20" t="e">
        <f t="shared" si="209"/>
        <v>#REF!</v>
      </c>
      <c r="N450" s="20" t="e">
        <f t="shared" si="210"/>
        <v>#REF!</v>
      </c>
      <c r="O450" s="20" t="e">
        <f t="shared" si="211"/>
        <v>#REF!</v>
      </c>
      <c r="P450" s="20" t="e">
        <f t="shared" si="212"/>
        <v>#REF!</v>
      </c>
      <c r="R450" s="22" t="e">
        <f t="shared" si="213"/>
        <v>#REF!</v>
      </c>
      <c r="S450" s="23" t="e">
        <f t="shared" si="214"/>
        <v>#REF!</v>
      </c>
      <c r="T450" s="23" t="e">
        <f t="shared" si="215"/>
        <v>#REF!</v>
      </c>
      <c r="V450" s="20" t="e">
        <f t="shared" si="216"/>
        <v>#REF!</v>
      </c>
      <c r="W450" s="20" t="e">
        <f t="shared" si="217"/>
        <v>#REF!</v>
      </c>
      <c r="X450" s="20" t="e">
        <f t="shared" si="218"/>
        <v>#REF!</v>
      </c>
      <c r="Z450" s="20" t="e">
        <f t="shared" si="219"/>
        <v>#REF!</v>
      </c>
      <c r="AA450" s="20" t="e">
        <f t="shared" si="220"/>
        <v>#REF!</v>
      </c>
      <c r="AB450" s="20" t="e">
        <f t="shared" si="221"/>
        <v>#REF!</v>
      </c>
      <c r="AD450" s="20" t="e">
        <f t="shared" si="222"/>
        <v>#REF!</v>
      </c>
      <c r="AE450" s="20" t="e">
        <f t="shared" si="223"/>
        <v>#REF!</v>
      </c>
      <c r="AF450" s="20" t="e">
        <f t="shared" si="224"/>
        <v>#REF!</v>
      </c>
      <c r="AH450" s="20" t="e">
        <f t="shared" si="225"/>
        <v>#REF!</v>
      </c>
      <c r="AI450" s="20" t="e">
        <f t="shared" si="226"/>
        <v>#REF!</v>
      </c>
      <c r="AJ450" s="20" t="e">
        <f t="shared" si="227"/>
        <v>#REF!</v>
      </c>
      <c r="AX450" s="20" t="e">
        <f t="shared" si="196"/>
        <v>#REF!</v>
      </c>
      <c r="AY450" s="20" t="e">
        <f t="shared" si="197"/>
        <v>#REF!</v>
      </c>
      <c r="AZ450" s="20" t="e">
        <f t="shared" si="198"/>
        <v>#REF!</v>
      </c>
      <c r="BA450" s="20" t="e">
        <f t="shared" si="199"/>
        <v>#REF!</v>
      </c>
      <c r="BB450" s="20" t="e">
        <f t="shared" si="200"/>
        <v>#REF!</v>
      </c>
      <c r="BC450" s="20" t="e">
        <f t="shared" si="201"/>
        <v>#REF!</v>
      </c>
      <c r="BD450" s="20" t="e">
        <f t="shared" si="202"/>
        <v>#REF!</v>
      </c>
      <c r="BE450" s="39" t="e">
        <f t="shared" si="203"/>
        <v>#REF!</v>
      </c>
    </row>
    <row r="451" spans="1:57" ht="13.8" x14ac:dyDescent="0.25">
      <c r="A451" s="25">
        <v>221</v>
      </c>
      <c r="B451" s="43" t="e">
        <f>Samples!#REF!</f>
        <v>#REF!</v>
      </c>
      <c r="C451" s="43" t="e">
        <f>Samples!#REF!</f>
        <v>#REF!</v>
      </c>
      <c r="D451" s="43" t="e">
        <f>Samples!#REF!</f>
        <v>#REF!</v>
      </c>
      <c r="F451" s="20" t="e">
        <f t="shared" si="204"/>
        <v>#REF!</v>
      </c>
      <c r="G451" s="20" t="e">
        <f t="shared" si="205"/>
        <v>#REF!</v>
      </c>
      <c r="H451" s="20" t="e">
        <f t="shared" si="206"/>
        <v>#REF!</v>
      </c>
      <c r="J451" s="20" t="e">
        <f t="shared" si="207"/>
        <v>#REF!</v>
      </c>
      <c r="K451" s="20" t="e">
        <f t="shared" si="208"/>
        <v>#REF!</v>
      </c>
      <c r="L451" s="20" t="e">
        <f t="shared" si="209"/>
        <v>#REF!</v>
      </c>
      <c r="N451" s="20" t="e">
        <f t="shared" si="210"/>
        <v>#REF!</v>
      </c>
      <c r="O451" s="20" t="e">
        <f t="shared" si="211"/>
        <v>#REF!</v>
      </c>
      <c r="P451" s="20" t="e">
        <f t="shared" si="212"/>
        <v>#REF!</v>
      </c>
      <c r="R451" s="22" t="e">
        <f t="shared" si="213"/>
        <v>#REF!</v>
      </c>
      <c r="S451" s="23" t="e">
        <f t="shared" si="214"/>
        <v>#REF!</v>
      </c>
      <c r="T451" s="23" t="e">
        <f t="shared" si="215"/>
        <v>#REF!</v>
      </c>
      <c r="V451" s="20" t="e">
        <f t="shared" si="216"/>
        <v>#REF!</v>
      </c>
      <c r="W451" s="20" t="e">
        <f t="shared" si="217"/>
        <v>#REF!</v>
      </c>
      <c r="X451" s="20" t="e">
        <f t="shared" si="218"/>
        <v>#REF!</v>
      </c>
      <c r="Z451" s="20" t="e">
        <f t="shared" si="219"/>
        <v>#REF!</v>
      </c>
      <c r="AA451" s="20" t="e">
        <f t="shared" si="220"/>
        <v>#REF!</v>
      </c>
      <c r="AB451" s="20" t="e">
        <f t="shared" si="221"/>
        <v>#REF!</v>
      </c>
      <c r="AD451" s="20" t="e">
        <f t="shared" si="222"/>
        <v>#REF!</v>
      </c>
      <c r="AE451" s="20" t="e">
        <f t="shared" si="223"/>
        <v>#REF!</v>
      </c>
      <c r="AF451" s="20" t="e">
        <f t="shared" si="224"/>
        <v>#REF!</v>
      </c>
      <c r="AH451" s="20" t="e">
        <f t="shared" si="225"/>
        <v>#REF!</v>
      </c>
      <c r="AI451" s="20" t="e">
        <f t="shared" si="226"/>
        <v>#REF!</v>
      </c>
      <c r="AJ451" s="20" t="e">
        <f t="shared" si="227"/>
        <v>#REF!</v>
      </c>
      <c r="AX451" s="20" t="e">
        <f t="shared" si="196"/>
        <v>#REF!</v>
      </c>
      <c r="AY451" s="20" t="e">
        <f t="shared" si="197"/>
        <v>#REF!</v>
      </c>
      <c r="AZ451" s="20" t="e">
        <f t="shared" si="198"/>
        <v>#REF!</v>
      </c>
      <c r="BA451" s="20" t="e">
        <f t="shared" si="199"/>
        <v>#REF!</v>
      </c>
      <c r="BB451" s="20" t="e">
        <f t="shared" si="200"/>
        <v>#REF!</v>
      </c>
      <c r="BC451" s="20" t="e">
        <f t="shared" si="201"/>
        <v>#REF!</v>
      </c>
      <c r="BD451" s="20" t="e">
        <f t="shared" si="202"/>
        <v>#REF!</v>
      </c>
      <c r="BE451" s="39" t="e">
        <f t="shared" si="203"/>
        <v>#REF!</v>
      </c>
    </row>
    <row r="452" spans="1:57" ht="13.8" x14ac:dyDescent="0.25">
      <c r="A452" s="25">
        <v>222</v>
      </c>
      <c r="B452" s="43" t="e">
        <f>Samples!#REF!</f>
        <v>#REF!</v>
      </c>
      <c r="C452" s="43" t="e">
        <f>Samples!#REF!</f>
        <v>#REF!</v>
      </c>
      <c r="D452" s="43" t="e">
        <f>Samples!#REF!</f>
        <v>#REF!</v>
      </c>
      <c r="F452" s="20" t="e">
        <f t="shared" si="204"/>
        <v>#REF!</v>
      </c>
      <c r="G452" s="20" t="e">
        <f t="shared" si="205"/>
        <v>#REF!</v>
      </c>
      <c r="H452" s="20" t="e">
        <f t="shared" si="206"/>
        <v>#REF!</v>
      </c>
      <c r="J452" s="20" t="e">
        <f t="shared" si="207"/>
        <v>#REF!</v>
      </c>
      <c r="K452" s="20" t="e">
        <f t="shared" si="208"/>
        <v>#REF!</v>
      </c>
      <c r="L452" s="20" t="e">
        <f t="shared" si="209"/>
        <v>#REF!</v>
      </c>
      <c r="N452" s="20" t="e">
        <f t="shared" si="210"/>
        <v>#REF!</v>
      </c>
      <c r="O452" s="20" t="e">
        <f t="shared" si="211"/>
        <v>#REF!</v>
      </c>
      <c r="P452" s="20" t="e">
        <f t="shared" si="212"/>
        <v>#REF!</v>
      </c>
      <c r="R452" s="22" t="e">
        <f t="shared" si="213"/>
        <v>#REF!</v>
      </c>
      <c r="S452" s="23" t="e">
        <f t="shared" si="214"/>
        <v>#REF!</v>
      </c>
      <c r="T452" s="23" t="e">
        <f t="shared" si="215"/>
        <v>#REF!</v>
      </c>
      <c r="V452" s="20" t="e">
        <f t="shared" si="216"/>
        <v>#REF!</v>
      </c>
      <c r="W452" s="20" t="e">
        <f t="shared" si="217"/>
        <v>#REF!</v>
      </c>
      <c r="X452" s="20" t="e">
        <f t="shared" si="218"/>
        <v>#REF!</v>
      </c>
      <c r="Z452" s="20" t="e">
        <f t="shared" si="219"/>
        <v>#REF!</v>
      </c>
      <c r="AA452" s="20" t="e">
        <f t="shared" si="220"/>
        <v>#REF!</v>
      </c>
      <c r="AB452" s="20" t="e">
        <f t="shared" si="221"/>
        <v>#REF!</v>
      </c>
      <c r="AD452" s="20" t="e">
        <f t="shared" si="222"/>
        <v>#REF!</v>
      </c>
      <c r="AE452" s="20" t="e">
        <f t="shared" si="223"/>
        <v>#REF!</v>
      </c>
      <c r="AF452" s="20" t="e">
        <f t="shared" si="224"/>
        <v>#REF!</v>
      </c>
      <c r="AH452" s="20" t="e">
        <f t="shared" si="225"/>
        <v>#REF!</v>
      </c>
      <c r="AI452" s="20" t="e">
        <f t="shared" si="226"/>
        <v>#REF!</v>
      </c>
      <c r="AJ452" s="20" t="e">
        <f t="shared" si="227"/>
        <v>#REF!</v>
      </c>
      <c r="AX452" s="20" t="e">
        <f t="shared" si="196"/>
        <v>#REF!</v>
      </c>
      <c r="AY452" s="20" t="e">
        <f t="shared" si="197"/>
        <v>#REF!</v>
      </c>
      <c r="AZ452" s="20" t="e">
        <f t="shared" si="198"/>
        <v>#REF!</v>
      </c>
      <c r="BA452" s="20" t="e">
        <f t="shared" si="199"/>
        <v>#REF!</v>
      </c>
      <c r="BB452" s="20" t="e">
        <f t="shared" si="200"/>
        <v>#REF!</v>
      </c>
      <c r="BC452" s="20" t="e">
        <f t="shared" si="201"/>
        <v>#REF!</v>
      </c>
      <c r="BD452" s="20" t="e">
        <f t="shared" si="202"/>
        <v>#REF!</v>
      </c>
      <c r="BE452" s="39" t="e">
        <f t="shared" si="203"/>
        <v>#REF!</v>
      </c>
    </row>
    <row r="453" spans="1:57" ht="13.8" x14ac:dyDescent="0.25">
      <c r="A453" s="25">
        <v>223</v>
      </c>
      <c r="B453" s="43" t="e">
        <f>Samples!#REF!</f>
        <v>#REF!</v>
      </c>
      <c r="C453" s="43" t="e">
        <f>Samples!#REF!</f>
        <v>#REF!</v>
      </c>
      <c r="D453" s="43" t="e">
        <f>Samples!#REF!</f>
        <v>#REF!</v>
      </c>
      <c r="F453" s="20" t="e">
        <f t="shared" si="204"/>
        <v>#REF!</v>
      </c>
      <c r="G453" s="20" t="e">
        <f t="shared" si="205"/>
        <v>#REF!</v>
      </c>
      <c r="H453" s="20" t="e">
        <f t="shared" si="206"/>
        <v>#REF!</v>
      </c>
      <c r="J453" s="20" t="e">
        <f t="shared" si="207"/>
        <v>#REF!</v>
      </c>
      <c r="K453" s="20" t="e">
        <f t="shared" si="208"/>
        <v>#REF!</v>
      </c>
      <c r="L453" s="20" t="e">
        <f t="shared" si="209"/>
        <v>#REF!</v>
      </c>
      <c r="N453" s="20" t="e">
        <f t="shared" si="210"/>
        <v>#REF!</v>
      </c>
      <c r="O453" s="20" t="e">
        <f t="shared" si="211"/>
        <v>#REF!</v>
      </c>
      <c r="P453" s="20" t="e">
        <f t="shared" si="212"/>
        <v>#REF!</v>
      </c>
      <c r="R453" s="22" t="e">
        <f t="shared" si="213"/>
        <v>#REF!</v>
      </c>
      <c r="S453" s="23" t="e">
        <f t="shared" si="214"/>
        <v>#REF!</v>
      </c>
      <c r="T453" s="23" t="e">
        <f t="shared" si="215"/>
        <v>#REF!</v>
      </c>
      <c r="V453" s="20" t="e">
        <f t="shared" si="216"/>
        <v>#REF!</v>
      </c>
      <c r="W453" s="20" t="e">
        <f t="shared" si="217"/>
        <v>#REF!</v>
      </c>
      <c r="X453" s="20" t="e">
        <f t="shared" si="218"/>
        <v>#REF!</v>
      </c>
      <c r="Z453" s="20" t="e">
        <f t="shared" si="219"/>
        <v>#REF!</v>
      </c>
      <c r="AA453" s="20" t="e">
        <f t="shared" si="220"/>
        <v>#REF!</v>
      </c>
      <c r="AB453" s="20" t="e">
        <f t="shared" si="221"/>
        <v>#REF!</v>
      </c>
      <c r="AD453" s="20" t="e">
        <f t="shared" si="222"/>
        <v>#REF!</v>
      </c>
      <c r="AE453" s="20" t="e">
        <f t="shared" si="223"/>
        <v>#REF!</v>
      </c>
      <c r="AF453" s="20" t="e">
        <f t="shared" si="224"/>
        <v>#REF!</v>
      </c>
      <c r="AH453" s="20" t="e">
        <f t="shared" si="225"/>
        <v>#REF!</v>
      </c>
      <c r="AI453" s="20" t="e">
        <f t="shared" si="226"/>
        <v>#REF!</v>
      </c>
      <c r="AJ453" s="20" t="e">
        <f t="shared" si="227"/>
        <v>#REF!</v>
      </c>
      <c r="AX453" s="20" t="e">
        <f t="shared" si="196"/>
        <v>#REF!</v>
      </c>
      <c r="AY453" s="20" t="e">
        <f t="shared" si="197"/>
        <v>#REF!</v>
      </c>
      <c r="AZ453" s="20" t="e">
        <f t="shared" si="198"/>
        <v>#REF!</v>
      </c>
      <c r="BA453" s="20" t="e">
        <f t="shared" si="199"/>
        <v>#REF!</v>
      </c>
      <c r="BB453" s="20" t="e">
        <f t="shared" si="200"/>
        <v>#REF!</v>
      </c>
      <c r="BC453" s="20" t="e">
        <f t="shared" si="201"/>
        <v>#REF!</v>
      </c>
      <c r="BD453" s="20" t="e">
        <f t="shared" si="202"/>
        <v>#REF!</v>
      </c>
      <c r="BE453" s="39" t="e">
        <f t="shared" si="203"/>
        <v>#REF!</v>
      </c>
    </row>
    <row r="454" spans="1:57" ht="14.4" thickBot="1" x14ac:dyDescent="0.3">
      <c r="A454" s="25">
        <v>224</v>
      </c>
      <c r="B454" s="43" t="e">
        <f>Samples!#REF!</f>
        <v>#REF!</v>
      </c>
      <c r="C454" s="43" t="e">
        <f>Samples!#REF!</f>
        <v>#REF!</v>
      </c>
      <c r="D454" s="43" t="e">
        <f>Samples!#REF!</f>
        <v>#REF!</v>
      </c>
      <c r="F454" s="20" t="e">
        <f t="shared" si="204"/>
        <v>#REF!</v>
      </c>
      <c r="G454" s="20" t="e">
        <f t="shared" si="205"/>
        <v>#REF!</v>
      </c>
      <c r="H454" s="20" t="e">
        <f t="shared" si="206"/>
        <v>#REF!</v>
      </c>
      <c r="J454" s="20" t="e">
        <f t="shared" si="207"/>
        <v>#REF!</v>
      </c>
      <c r="K454" s="20" t="e">
        <f t="shared" si="208"/>
        <v>#REF!</v>
      </c>
      <c r="L454" s="20" t="e">
        <f t="shared" si="209"/>
        <v>#REF!</v>
      </c>
      <c r="N454" s="20" t="e">
        <f t="shared" si="210"/>
        <v>#REF!</v>
      </c>
      <c r="O454" s="20" t="e">
        <f t="shared" si="211"/>
        <v>#REF!</v>
      </c>
      <c r="P454" s="20" t="e">
        <f t="shared" si="212"/>
        <v>#REF!</v>
      </c>
      <c r="R454" s="22" t="e">
        <f t="shared" si="213"/>
        <v>#REF!</v>
      </c>
      <c r="S454" s="23" t="e">
        <f t="shared" si="214"/>
        <v>#REF!</v>
      </c>
      <c r="T454" s="23" t="e">
        <f t="shared" si="215"/>
        <v>#REF!</v>
      </c>
      <c r="V454" s="20" t="e">
        <f t="shared" si="216"/>
        <v>#REF!</v>
      </c>
      <c r="W454" s="20" t="e">
        <f t="shared" si="217"/>
        <v>#REF!</v>
      </c>
      <c r="X454" s="20" t="e">
        <f t="shared" si="218"/>
        <v>#REF!</v>
      </c>
      <c r="Z454" s="20" t="e">
        <f t="shared" si="219"/>
        <v>#REF!</v>
      </c>
      <c r="AA454" s="20" t="e">
        <f t="shared" si="220"/>
        <v>#REF!</v>
      </c>
      <c r="AB454" s="20" t="e">
        <f t="shared" si="221"/>
        <v>#REF!</v>
      </c>
      <c r="AD454" s="20" t="e">
        <f t="shared" si="222"/>
        <v>#REF!</v>
      </c>
      <c r="AE454" s="20" t="e">
        <f t="shared" si="223"/>
        <v>#REF!</v>
      </c>
      <c r="AF454" s="20" t="e">
        <f t="shared" si="224"/>
        <v>#REF!</v>
      </c>
      <c r="AH454" s="20" t="e">
        <f t="shared" si="225"/>
        <v>#REF!</v>
      </c>
      <c r="AI454" s="20" t="e">
        <f t="shared" si="226"/>
        <v>#REF!</v>
      </c>
      <c r="AJ454" s="20" t="e">
        <f t="shared" si="227"/>
        <v>#REF!</v>
      </c>
      <c r="AX454" s="20" t="e">
        <f t="shared" si="196"/>
        <v>#REF!</v>
      </c>
      <c r="AY454" s="20" t="e">
        <f t="shared" si="197"/>
        <v>#REF!</v>
      </c>
      <c r="AZ454" s="20" t="e">
        <f t="shared" si="198"/>
        <v>#REF!</v>
      </c>
      <c r="BA454" s="20" t="e">
        <f t="shared" si="199"/>
        <v>#REF!</v>
      </c>
      <c r="BB454" s="20" t="e">
        <f t="shared" si="200"/>
        <v>#REF!</v>
      </c>
      <c r="BC454" s="20" t="e">
        <f t="shared" si="201"/>
        <v>#REF!</v>
      </c>
      <c r="BD454" s="20" t="e">
        <f t="shared" si="202"/>
        <v>#REF!</v>
      </c>
      <c r="BE454" s="40" t="e">
        <f t="shared" si="203"/>
        <v>#REF!</v>
      </c>
    </row>
    <row r="455" spans="1:57" ht="14.4" thickBot="1" x14ac:dyDescent="0.3">
      <c r="A455" s="25">
        <v>225</v>
      </c>
      <c r="B455" s="43">
        <v>254</v>
      </c>
      <c r="C455" s="43">
        <v>24</v>
      </c>
      <c r="D455" s="43">
        <v>211</v>
      </c>
      <c r="F455" s="20">
        <f t="shared" ref="F455" si="228">B455/255</f>
        <v>0.99607843137254903</v>
      </c>
      <c r="G455" s="20">
        <f t="shared" ref="G455" si="229">C455/255</f>
        <v>9.4117647058823528E-2</v>
      </c>
      <c r="H455" s="20">
        <f t="shared" ref="H455" si="230">D455/255</f>
        <v>0.82745098039215681</v>
      </c>
      <c r="J455" s="20">
        <f t="shared" ref="J455" si="231">IF(F455 &gt; 0.04045, ((F455 +0.0555)/1.0555)^2.4,F455/12.92)</f>
        <v>0.99110630115186027</v>
      </c>
      <c r="K455" s="20">
        <f t="shared" ref="K455" si="232">IF(G455 &gt; 0.04045, ((G455 +0.0555)/1.0555)^2.4,G455/12.92)</f>
        <v>9.1972713344972302E-3</v>
      </c>
      <c r="L455" s="20">
        <f t="shared" ref="L455" si="233">IF(H455 &gt; 0.04045, ((H455 +0.0555)/1.0555)^2.4,H455/12.92)</f>
        <v>0.65155045610014783</v>
      </c>
      <c r="N455" s="20">
        <f t="shared" ref="N455" si="234">0.4124*J455+0.3576*K455+0.1805*L455</f>
        <v>0.52962604015032011</v>
      </c>
      <c r="O455" s="20">
        <f t="shared" ref="O455" si="235">0.2126*J455+0.7152*K455+0.0722*L455</f>
        <v>0.26432903101374861</v>
      </c>
      <c r="P455" s="20">
        <f t="shared" ref="P455" si="236">0.0193*J455+0.1192*K455+0.9505*L455</f>
        <v>0.63952337487849353</v>
      </c>
      <c r="R455" s="22">
        <f t="shared" ref="R455" si="237">(116*AI455)-16</f>
        <v>58.445698742417662</v>
      </c>
      <c r="S455" s="23">
        <f t="shared" ref="S455" si="238">500*(AH455-AI455)</f>
        <v>90.555795242383724</v>
      </c>
      <c r="T455" s="23">
        <f t="shared" ref="T455" si="239">200*(AI455-AJ455)</f>
        <v>-39.12916141932272</v>
      </c>
      <c r="V455" s="20">
        <f t="shared" ref="V455" si="240">SQRT(R455^2+S455^2+T455^2)</f>
        <v>114.66186387308285</v>
      </c>
      <c r="W455" s="20">
        <f t="shared" ref="W455" si="241">ACOS(R455/V455)</f>
        <v>1.0359344508748043</v>
      </c>
      <c r="X455" s="20">
        <f t="shared" ref="X455" si="242">ATAN2(S455,T455)</f>
        <v>-0.40786902965915045</v>
      </c>
      <c r="Z455" s="20">
        <f t="shared" ref="Z455" si="243">(116 * IF(O455/100 &gt; 0.008856,(O455/100)^(1/3),(7.787*O455/100)+(16/116))) - 16</f>
        <v>2.3876629908247082</v>
      </c>
      <c r="AA455" s="20">
        <f t="shared" ref="AA455" si="244">13*Z455*(( 4 * N455 ) / ( N455 + ( 15 * O455 ) + ( 3 * P455 ) ) - ( 4 * 95.047) / ( 95.047 + ( 15 * 100 ) + ( 3 * 108.883 ) ))</f>
        <v>4.1127077875550437</v>
      </c>
      <c r="AB455" s="20">
        <f t="shared" ref="AB455" si="245">13*Z455*(( 9 * O455 ) / ( N455 + ( 15 * O455 ) + ( 3 * P455 ) )-( 9 * 100 ) / ( 95.047 + ( 15 * 100 ) + ( 3 * 108.883 ) ))</f>
        <v>-3.0227848383926772</v>
      </c>
      <c r="AD455" s="20">
        <f t="shared" ref="AD455" si="246">N455/0.9505</f>
        <v>0.55720782761738041</v>
      </c>
      <c r="AE455" s="20">
        <f t="shared" ref="AE455" si="247">O455</f>
        <v>0.26432903101374861</v>
      </c>
      <c r="AF455" s="20">
        <f t="shared" ref="AF455" si="248">P455/1.089</f>
        <v>0.58725746086179387</v>
      </c>
      <c r="AH455" s="20">
        <f t="shared" ref="AH455" si="249">IF(AD455 &gt; 0.008856, AD455^(1/3), (7.787*AD455)+(16/116))</f>
        <v>0.8228848555056093</v>
      </c>
      <c r="AI455" s="20">
        <f t="shared" ref="AI455" si="250">IF(AE455 &gt; 0.008856, AE455^(1/3), (7.787*AE455)+(16/116))</f>
        <v>0.64177326502084187</v>
      </c>
      <c r="AJ455" s="20">
        <f t="shared" ref="AJ455" si="251">IF(AF455 &gt; 0.008856, AF455^(1/3), (7.787*AF455)+(16/116))</f>
        <v>0.83741907211745548</v>
      </c>
      <c r="AX455" s="20">
        <f t="shared" ref="AX455" si="252">(R455-R229)</f>
        <v>58.445698742417662</v>
      </c>
      <c r="AY455" s="20">
        <f t="shared" ref="AY455" si="253">POWER(AX455,2)</f>
        <v>3415.8997014894417</v>
      </c>
      <c r="AZ455" s="20">
        <f t="shared" ref="AZ455" si="254">(S455-S229)</f>
        <v>90.555795242383724</v>
      </c>
      <c r="BA455" s="20">
        <f t="shared" ref="BA455" si="255">POWER(AZ455,2)</f>
        <v>8200.3520519805261</v>
      </c>
      <c r="BB455" s="20">
        <f t="shared" ref="BB455" si="256">(T455-T229)</f>
        <v>-39.12916141932272</v>
      </c>
      <c r="BC455" s="20">
        <f t="shared" ref="BC455" si="257">POWER(BB455,2)</f>
        <v>1531.0912733794137</v>
      </c>
      <c r="BD455" s="20">
        <f t="shared" ref="BD455" si="258">AY455+BA455+BC455</f>
        <v>13147.343026849381</v>
      </c>
      <c r="BE455" s="40">
        <f t="shared" ref="BE455" si="259">SQRT(BD455)</f>
        <v>114.66186387308285</v>
      </c>
    </row>
  </sheetData>
  <mergeCells count="10">
    <mergeCell ref="B230:D230"/>
    <mergeCell ref="R230:T230"/>
    <mergeCell ref="B1:AB1"/>
    <mergeCell ref="B3:D3"/>
    <mergeCell ref="F3:H3"/>
    <mergeCell ref="J3:L3"/>
    <mergeCell ref="N3:P3"/>
    <mergeCell ref="R3:T3"/>
    <mergeCell ref="V3:X3"/>
    <mergeCell ref="Z3:AB3"/>
  </mergeCells>
  <conditionalFormatting sqref="F5:L455">
    <cfRule type="cellIs" dxfId="1" priority="1" stopIfTrue="1" operator="lessThan">
      <formula>0</formula>
    </cfRule>
    <cfRule type="cellIs" dxfId="0" priority="2" stopIfTrue="1" operator="greaterThan">
      <formula>1</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Samples</vt:lpstr>
      <vt:lpstr>COLOR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2020-02-03T21:00:17Z</dcterms:modified>
</cp:coreProperties>
</file>